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/>
  <mc:AlternateContent xmlns:mc="http://schemas.openxmlformats.org/markup-compatibility/2006">
    <mc:Choice Requires="x15">
      <x15ac:absPath xmlns:x15ac="http://schemas.microsoft.com/office/spreadsheetml/2010/11/ac" url="C:\Users\mrm\Desktop\"/>
    </mc:Choice>
  </mc:AlternateContent>
  <bookViews>
    <workbookView xWindow="0" yWindow="0" windowWidth="23040" windowHeight="8520" xr2:uid="{00000000-000D-0000-FFFF-FFFF00000000}"/>
  </bookViews>
  <sheets>
    <sheet name="Proforma" sheetId="1" r:id="rId1"/>
    <sheet name="Mortgage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4" i="1" l="1"/>
  <c r="D10" i="1"/>
  <c r="B17" i="1" l="1"/>
  <c r="D17" i="1" s="1"/>
  <c r="B16" i="1"/>
  <c r="G17" i="1" l="1"/>
  <c r="E17" i="1"/>
  <c r="F17" i="1" s="1"/>
  <c r="K7" i="2"/>
  <c r="K4" i="2"/>
  <c r="K3" i="2" s="1"/>
  <c r="B121" i="2" s="1"/>
  <c r="B18" i="1" l="1"/>
  <c r="D18" i="1" s="1"/>
  <c r="F18" i="1" s="1"/>
  <c r="G18" i="1" s="1"/>
  <c r="B44" i="2"/>
  <c r="G44" i="2" s="1"/>
  <c r="B50" i="2"/>
  <c r="J50" i="2" s="1"/>
  <c r="B66" i="2"/>
  <c r="B12" i="2"/>
  <c r="G12" i="2" s="1"/>
  <c r="B76" i="2"/>
  <c r="K76" i="2" s="1"/>
  <c r="B18" i="2"/>
  <c r="I18" i="2" s="1"/>
  <c r="B82" i="2"/>
  <c r="E82" i="2" s="1"/>
  <c r="B28" i="2"/>
  <c r="G28" i="2" s="1"/>
  <c r="B92" i="2"/>
  <c r="K92" i="2" s="1"/>
  <c r="B34" i="2"/>
  <c r="G34" i="2" s="1"/>
  <c r="B60" i="2"/>
  <c r="K121" i="2"/>
  <c r="I121" i="2"/>
  <c r="G121" i="2"/>
  <c r="E121" i="2"/>
  <c r="D121" i="2"/>
  <c r="J121" i="2"/>
  <c r="D76" i="2"/>
  <c r="B108" i="2"/>
  <c r="B113" i="2"/>
  <c r="B154" i="2"/>
  <c r="B300" i="2"/>
  <c r="B42" i="2"/>
  <c r="E76" i="2"/>
  <c r="B90" i="2"/>
  <c r="B159" i="2"/>
  <c r="B198" i="2"/>
  <c r="B17" i="2"/>
  <c r="B33" i="2"/>
  <c r="B49" i="2"/>
  <c r="G60" i="2"/>
  <c r="B65" i="2"/>
  <c r="G76" i="2"/>
  <c r="B81" i="2"/>
  <c r="B97" i="2"/>
  <c r="B114" i="2"/>
  <c r="B22" i="2"/>
  <c r="B38" i="2"/>
  <c r="B54" i="2"/>
  <c r="B70" i="2"/>
  <c r="B86" i="2"/>
  <c r="B102" i="2"/>
  <c r="J92" i="2"/>
  <c r="B130" i="2"/>
  <c r="B26" i="2"/>
  <c r="B58" i="2"/>
  <c r="B74" i="2"/>
  <c r="B106" i="2"/>
  <c r="B20" i="2"/>
  <c r="B36" i="2"/>
  <c r="B52" i="2"/>
  <c r="B68" i="2"/>
  <c r="B84" i="2"/>
  <c r="B100" i="2"/>
  <c r="B124" i="2"/>
  <c r="J82" i="2"/>
  <c r="G82" i="2"/>
  <c r="B98" i="2"/>
  <c r="J66" i="2"/>
  <c r="G66" i="2"/>
  <c r="B483" i="2"/>
  <c r="B475" i="2"/>
  <c r="B467" i="2"/>
  <c r="B459" i="2"/>
  <c r="B451" i="2"/>
  <c r="B443" i="2"/>
  <c r="B435" i="2"/>
  <c r="B427" i="2"/>
  <c r="B419" i="2"/>
  <c r="B411" i="2"/>
  <c r="B403" i="2"/>
  <c r="B484" i="2"/>
  <c r="B476" i="2"/>
  <c r="B468" i="2"/>
  <c r="B460" i="2"/>
  <c r="B452" i="2"/>
  <c r="B444" i="2"/>
  <c r="B436" i="2"/>
  <c r="B428" i="2"/>
  <c r="B420" i="2"/>
  <c r="B412" i="2"/>
  <c r="B404" i="2"/>
  <c r="B396" i="2"/>
  <c r="B485" i="2"/>
  <c r="B477" i="2"/>
  <c r="B469" i="2"/>
  <c r="B461" i="2"/>
  <c r="B453" i="2"/>
  <c r="B445" i="2"/>
  <c r="B437" i="2"/>
  <c r="B429" i="2"/>
  <c r="B421" i="2"/>
  <c r="B413" i="2"/>
  <c r="B405" i="2"/>
  <c r="B397" i="2"/>
  <c r="B486" i="2"/>
  <c r="B478" i="2"/>
  <c r="B470" i="2"/>
  <c r="B462" i="2"/>
  <c r="B454" i="2"/>
  <c r="B446" i="2"/>
  <c r="B438" i="2"/>
  <c r="B430" i="2"/>
  <c r="B422" i="2"/>
  <c r="B414" i="2"/>
  <c r="B406" i="2"/>
  <c r="B398" i="2"/>
  <c r="B487" i="2"/>
  <c r="B479" i="2"/>
  <c r="B471" i="2"/>
  <c r="B463" i="2"/>
  <c r="B455" i="2"/>
  <c r="B447" i="2"/>
  <c r="B439" i="2"/>
  <c r="B431" i="2"/>
  <c r="B423" i="2"/>
  <c r="B415" i="2"/>
  <c r="B407" i="2"/>
  <c r="B399" i="2"/>
  <c r="B480" i="2"/>
  <c r="B465" i="2"/>
  <c r="B450" i="2"/>
  <c r="B416" i="2"/>
  <c r="B401" i="2"/>
  <c r="B393" i="2"/>
  <c r="B385" i="2"/>
  <c r="B377" i="2"/>
  <c r="B369" i="2"/>
  <c r="B361" i="2"/>
  <c r="B464" i="2"/>
  <c r="B449" i="2"/>
  <c r="B434" i="2"/>
  <c r="B400" i="2"/>
  <c r="B387" i="2"/>
  <c r="B379" i="2"/>
  <c r="B371" i="2"/>
  <c r="B363" i="2"/>
  <c r="B355" i="2"/>
  <c r="B347" i="2"/>
  <c r="B339" i="2"/>
  <c r="B482" i="2"/>
  <c r="B448" i="2"/>
  <c r="B433" i="2"/>
  <c r="B418" i="2"/>
  <c r="B394" i="2"/>
  <c r="B389" i="2"/>
  <c r="B381" i="2"/>
  <c r="B373" i="2"/>
  <c r="B365" i="2"/>
  <c r="B357" i="2"/>
  <c r="B472" i="2"/>
  <c r="B457" i="2"/>
  <c r="B442" i="2"/>
  <c r="B408" i="2"/>
  <c r="B390" i="2"/>
  <c r="B382" i="2"/>
  <c r="B374" i="2"/>
  <c r="B366" i="2"/>
  <c r="B358" i="2"/>
  <c r="B350" i="2"/>
  <c r="B342" i="2"/>
  <c r="B334" i="2"/>
  <c r="B481" i="2"/>
  <c r="B466" i="2"/>
  <c r="B432" i="2"/>
  <c r="B417" i="2"/>
  <c r="B402" i="2"/>
  <c r="B391" i="2"/>
  <c r="B383" i="2"/>
  <c r="B375" i="2"/>
  <c r="B367" i="2"/>
  <c r="B359" i="2"/>
  <c r="B351" i="2"/>
  <c r="B343" i="2"/>
  <c r="B335" i="2"/>
  <c r="B392" i="2"/>
  <c r="B386" i="2"/>
  <c r="B380" i="2"/>
  <c r="B356" i="2"/>
  <c r="B345" i="2"/>
  <c r="B330" i="2"/>
  <c r="B322" i="2"/>
  <c r="B314" i="2"/>
  <c r="B306" i="2"/>
  <c r="B298" i="2"/>
  <c r="B290" i="2"/>
  <c r="B354" i="2"/>
  <c r="B352" i="2"/>
  <c r="B331" i="2"/>
  <c r="B323" i="2"/>
  <c r="B315" i="2"/>
  <c r="B307" i="2"/>
  <c r="B299" i="2"/>
  <c r="B291" i="2"/>
  <c r="B283" i="2"/>
  <c r="B426" i="2"/>
  <c r="B410" i="2"/>
  <c r="B360" i="2"/>
  <c r="B346" i="2"/>
  <c r="B344" i="2"/>
  <c r="B326" i="2"/>
  <c r="B318" i="2"/>
  <c r="B310" i="2"/>
  <c r="B302" i="2"/>
  <c r="B294" i="2"/>
  <c r="B286" i="2"/>
  <c r="B278" i="2"/>
  <c r="B489" i="2"/>
  <c r="B424" i="2"/>
  <c r="B336" i="2"/>
  <c r="B333" i="2"/>
  <c r="B320" i="2"/>
  <c r="B309" i="2"/>
  <c r="B289" i="2"/>
  <c r="B270" i="2"/>
  <c r="B262" i="2"/>
  <c r="B488" i="2"/>
  <c r="B474" i="2"/>
  <c r="B409" i="2"/>
  <c r="B370" i="2"/>
  <c r="B353" i="2"/>
  <c r="B329" i="2"/>
  <c r="B327" i="2"/>
  <c r="B316" i="2"/>
  <c r="B296" i="2"/>
  <c r="B287" i="2"/>
  <c r="B284" i="2"/>
  <c r="B281" i="2"/>
  <c r="B271" i="2"/>
  <c r="B263" i="2"/>
  <c r="B473" i="2"/>
  <c r="B395" i="2"/>
  <c r="B384" i="2"/>
  <c r="B341" i="2"/>
  <c r="B325" i="2"/>
  <c r="B305" i="2"/>
  <c r="B303" i="2"/>
  <c r="B292" i="2"/>
  <c r="B272" i="2"/>
  <c r="B264" i="2"/>
  <c r="B256" i="2"/>
  <c r="B248" i="2"/>
  <c r="B240" i="2"/>
  <c r="B232" i="2"/>
  <c r="B224" i="2"/>
  <c r="B216" i="2"/>
  <c r="B208" i="2"/>
  <c r="B200" i="2"/>
  <c r="B192" i="2"/>
  <c r="B184" i="2"/>
  <c r="B176" i="2"/>
  <c r="B168" i="2"/>
  <c r="B160" i="2"/>
  <c r="B152" i="2"/>
  <c r="B458" i="2"/>
  <c r="B364" i="2"/>
  <c r="B338" i="2"/>
  <c r="B332" i="2"/>
  <c r="B312" i="2"/>
  <c r="B301" i="2"/>
  <c r="B279" i="2"/>
  <c r="B273" i="2"/>
  <c r="B265" i="2"/>
  <c r="B257" i="2"/>
  <c r="B249" i="2"/>
  <c r="B241" i="2"/>
  <c r="B233" i="2"/>
  <c r="B225" i="2"/>
  <c r="B217" i="2"/>
  <c r="B209" i="2"/>
  <c r="B201" i="2"/>
  <c r="B193" i="2"/>
  <c r="B185" i="2"/>
  <c r="B177" i="2"/>
  <c r="B169" i="2"/>
  <c r="B161" i="2"/>
  <c r="B153" i="2"/>
  <c r="B456" i="2"/>
  <c r="B388" i="2"/>
  <c r="B378" i="2"/>
  <c r="B321" i="2"/>
  <c r="B319" i="2"/>
  <c r="B308" i="2"/>
  <c r="B288" i="2"/>
  <c r="B285" i="2"/>
  <c r="B282" i="2"/>
  <c r="B274" i="2"/>
  <c r="B266" i="2"/>
  <c r="B258" i="2"/>
  <c r="B441" i="2"/>
  <c r="B368" i="2"/>
  <c r="B349" i="2"/>
  <c r="B340" i="2"/>
  <c r="B337" i="2"/>
  <c r="B328" i="2"/>
  <c r="B317" i="2"/>
  <c r="B297" i="2"/>
  <c r="B295" i="2"/>
  <c r="B275" i="2"/>
  <c r="B440" i="2"/>
  <c r="B372" i="2"/>
  <c r="B324" i="2"/>
  <c r="B304" i="2"/>
  <c r="B293" i="2"/>
  <c r="B280" i="2"/>
  <c r="B276" i="2"/>
  <c r="B268" i="2"/>
  <c r="B260" i="2"/>
  <c r="B252" i="2"/>
  <c r="B244" i="2"/>
  <c r="B236" i="2"/>
  <c r="B228" i="2"/>
  <c r="B220" i="2"/>
  <c r="B212" i="2"/>
  <c r="B204" i="2"/>
  <c r="B196" i="2"/>
  <c r="B188" i="2"/>
  <c r="B180" i="2"/>
  <c r="B172" i="2"/>
  <c r="B164" i="2"/>
  <c r="B156" i="2"/>
  <c r="B148" i="2"/>
  <c r="B348" i="2"/>
  <c r="B313" i="2"/>
  <c r="B239" i="2"/>
  <c r="B237" i="2"/>
  <c r="B226" i="2"/>
  <c r="B206" i="2"/>
  <c r="B195" i="2"/>
  <c r="B175" i="2"/>
  <c r="B173" i="2"/>
  <c r="B162" i="2"/>
  <c r="B145" i="2"/>
  <c r="B137" i="2"/>
  <c r="B129" i="2"/>
  <c r="B376" i="2"/>
  <c r="B311" i="2"/>
  <c r="B267" i="2"/>
  <c r="B246" i="2"/>
  <c r="B235" i="2"/>
  <c r="B215" i="2"/>
  <c r="B213" i="2"/>
  <c r="B202" i="2"/>
  <c r="B182" i="2"/>
  <c r="B171" i="2"/>
  <c r="B151" i="2"/>
  <c r="B149" i="2"/>
  <c r="B146" i="2"/>
  <c r="B255" i="2"/>
  <c r="B253" i="2"/>
  <c r="B242" i="2"/>
  <c r="B222" i="2"/>
  <c r="B211" i="2"/>
  <c r="B191" i="2"/>
  <c r="B189" i="2"/>
  <c r="B178" i="2"/>
  <c r="B158" i="2"/>
  <c r="B139" i="2"/>
  <c r="B131" i="2"/>
  <c r="B362" i="2"/>
  <c r="B261" i="2"/>
  <c r="B238" i="2"/>
  <c r="B227" i="2"/>
  <c r="B207" i="2"/>
  <c r="B205" i="2"/>
  <c r="B194" i="2"/>
  <c r="B174" i="2"/>
  <c r="B163" i="2"/>
  <c r="B147" i="2"/>
  <c r="B141" i="2"/>
  <c r="B133" i="2"/>
  <c r="B277" i="2"/>
  <c r="B247" i="2"/>
  <c r="B245" i="2"/>
  <c r="B234" i="2"/>
  <c r="B214" i="2"/>
  <c r="B203" i="2"/>
  <c r="B183" i="2"/>
  <c r="B181" i="2"/>
  <c r="B170" i="2"/>
  <c r="B150" i="2"/>
  <c r="B142" i="2"/>
  <c r="B134" i="2"/>
  <c r="B126" i="2"/>
  <c r="B251" i="2"/>
  <c r="B132" i="2"/>
  <c r="B128" i="2"/>
  <c r="B425" i="2"/>
  <c r="B231" i="2"/>
  <c r="B221" i="2"/>
  <c r="B197" i="2"/>
  <c r="B187" i="2"/>
  <c r="B123" i="2"/>
  <c r="B115" i="2"/>
  <c r="B107" i="2"/>
  <c r="B99" i="2"/>
  <c r="B91" i="2"/>
  <c r="B83" i="2"/>
  <c r="B75" i="2"/>
  <c r="B67" i="2"/>
  <c r="B59" i="2"/>
  <c r="B51" i="2"/>
  <c r="B43" i="2"/>
  <c r="B35" i="2"/>
  <c r="B27" i="2"/>
  <c r="B19" i="2"/>
  <c r="B11" i="2"/>
  <c r="B8" i="2"/>
  <c r="B250" i="2"/>
  <c r="B167" i="2"/>
  <c r="B157" i="2"/>
  <c r="B136" i="2"/>
  <c r="B254" i="2"/>
  <c r="B230" i="2"/>
  <c r="B210" i="2"/>
  <c r="B186" i="2"/>
  <c r="B144" i="2"/>
  <c r="B138" i="2"/>
  <c r="B117" i="2"/>
  <c r="B109" i="2"/>
  <c r="B101" i="2"/>
  <c r="B93" i="2"/>
  <c r="B85" i="2"/>
  <c r="B77" i="2"/>
  <c r="B69" i="2"/>
  <c r="B61" i="2"/>
  <c r="B53" i="2"/>
  <c r="B45" i="2"/>
  <c r="B37" i="2"/>
  <c r="B29" i="2"/>
  <c r="B21" i="2"/>
  <c r="B13" i="2"/>
  <c r="B229" i="2"/>
  <c r="B166" i="2"/>
  <c r="B127" i="2"/>
  <c r="B118" i="2"/>
  <c r="B190" i="2"/>
  <c r="B243" i="2"/>
  <c r="B219" i="2"/>
  <c r="B165" i="2"/>
  <c r="B143" i="2"/>
  <c r="B140" i="2"/>
  <c r="B135" i="2"/>
  <c r="B125" i="2"/>
  <c r="B119" i="2"/>
  <c r="B111" i="2"/>
  <c r="B103" i="2"/>
  <c r="B95" i="2"/>
  <c r="B87" i="2"/>
  <c r="B79" i="2"/>
  <c r="B71" i="2"/>
  <c r="B63" i="2"/>
  <c r="B55" i="2"/>
  <c r="B47" i="2"/>
  <c r="B39" i="2"/>
  <c r="B31" i="2"/>
  <c r="B23" i="2"/>
  <c r="B15" i="2"/>
  <c r="B259" i="2"/>
  <c r="B223" i="2"/>
  <c r="B218" i="2"/>
  <c r="B199" i="2"/>
  <c r="B179" i="2"/>
  <c r="B155" i="2"/>
  <c r="B120" i="2"/>
  <c r="B112" i="2"/>
  <c r="B104" i="2"/>
  <c r="B96" i="2"/>
  <c r="B88" i="2"/>
  <c r="B80" i="2"/>
  <c r="B72" i="2"/>
  <c r="B64" i="2"/>
  <c r="B56" i="2"/>
  <c r="B48" i="2"/>
  <c r="B40" i="2"/>
  <c r="B32" i="2"/>
  <c r="B24" i="2"/>
  <c r="B16" i="2"/>
  <c r="B25" i="2"/>
  <c r="D34" i="2"/>
  <c r="B41" i="2"/>
  <c r="D50" i="2"/>
  <c r="B57" i="2"/>
  <c r="D66" i="2"/>
  <c r="B73" i="2"/>
  <c r="D82" i="2"/>
  <c r="B89" i="2"/>
  <c r="B105" i="2"/>
  <c r="B269" i="2"/>
  <c r="K5" i="2"/>
  <c r="K6" i="2" s="1"/>
  <c r="B14" i="2"/>
  <c r="B30" i="2"/>
  <c r="I34" i="2"/>
  <c r="B46" i="2"/>
  <c r="I50" i="2"/>
  <c r="B62" i="2"/>
  <c r="I66" i="2"/>
  <c r="B78" i="2"/>
  <c r="I82" i="2"/>
  <c r="B94" i="2"/>
  <c r="B110" i="2"/>
  <c r="B116" i="2"/>
  <c r="B122" i="2"/>
  <c r="D12" i="2"/>
  <c r="J12" i="2"/>
  <c r="I12" i="2"/>
  <c r="D28" i="2"/>
  <c r="J28" i="2"/>
  <c r="I28" i="2"/>
  <c r="D44" i="2"/>
  <c r="J44" i="2"/>
  <c r="I44" i="2"/>
  <c r="D60" i="2"/>
  <c r="J60" i="2"/>
  <c r="I60" i="2"/>
  <c r="K82" i="2"/>
  <c r="B10" i="2"/>
  <c r="E18" i="1" l="1"/>
  <c r="I76" i="2"/>
  <c r="G50" i="2"/>
  <c r="J34" i="2"/>
  <c r="I92" i="2"/>
  <c r="G18" i="2"/>
  <c r="D92" i="2"/>
  <c r="J18" i="2"/>
  <c r="G92" i="2"/>
  <c r="D18" i="2"/>
  <c r="J76" i="2"/>
  <c r="E92" i="2"/>
  <c r="J24" i="2"/>
  <c r="G24" i="2"/>
  <c r="D24" i="2"/>
  <c r="I24" i="2"/>
  <c r="J37" i="2"/>
  <c r="D37" i="2"/>
  <c r="I37" i="2"/>
  <c r="G37" i="2"/>
  <c r="K247" i="2"/>
  <c r="G247" i="2"/>
  <c r="J247" i="2"/>
  <c r="I247" i="2"/>
  <c r="D247" i="2"/>
  <c r="E247" i="2"/>
  <c r="K145" i="2"/>
  <c r="I145" i="2"/>
  <c r="G145" i="2"/>
  <c r="D145" i="2"/>
  <c r="J145" i="2"/>
  <c r="E145" i="2"/>
  <c r="D217" i="2"/>
  <c r="J217" i="2"/>
  <c r="K217" i="2"/>
  <c r="I217" i="2"/>
  <c r="E217" i="2"/>
  <c r="G217" i="2"/>
  <c r="G309" i="2"/>
  <c r="E309" i="2"/>
  <c r="K309" i="2"/>
  <c r="J309" i="2"/>
  <c r="I309" i="2"/>
  <c r="D309" i="2"/>
  <c r="I351" i="2"/>
  <c r="D351" i="2"/>
  <c r="G351" i="2"/>
  <c r="K351" i="2"/>
  <c r="J351" i="2"/>
  <c r="E351" i="2"/>
  <c r="I415" i="2"/>
  <c r="G415" i="2"/>
  <c r="E415" i="2"/>
  <c r="D415" i="2"/>
  <c r="J415" i="2"/>
  <c r="K415" i="2"/>
  <c r="E477" i="2"/>
  <c r="D477" i="2"/>
  <c r="K477" i="2"/>
  <c r="G477" i="2"/>
  <c r="J477" i="2"/>
  <c r="I477" i="2"/>
  <c r="G78" i="2"/>
  <c r="D78" i="2"/>
  <c r="K78" i="2"/>
  <c r="E78" i="2"/>
  <c r="I78" i="2"/>
  <c r="J78" i="2"/>
  <c r="G14" i="2"/>
  <c r="D14" i="2"/>
  <c r="I14" i="2"/>
  <c r="J14" i="2"/>
  <c r="I57" i="2"/>
  <c r="D57" i="2"/>
  <c r="J57" i="2"/>
  <c r="G57" i="2"/>
  <c r="J32" i="2"/>
  <c r="G32" i="2"/>
  <c r="D32" i="2"/>
  <c r="I32" i="2"/>
  <c r="J96" i="2"/>
  <c r="G96" i="2"/>
  <c r="D96" i="2"/>
  <c r="E96" i="2"/>
  <c r="K96" i="2"/>
  <c r="I96" i="2"/>
  <c r="K223" i="2"/>
  <c r="G223" i="2"/>
  <c r="J223" i="2"/>
  <c r="E223" i="2"/>
  <c r="D223" i="2"/>
  <c r="I223" i="2"/>
  <c r="I63" i="2"/>
  <c r="J63" i="2"/>
  <c r="G63" i="2"/>
  <c r="D63" i="2"/>
  <c r="I125" i="2"/>
  <c r="E125" i="2"/>
  <c r="K125" i="2"/>
  <c r="J125" i="2"/>
  <c r="G125" i="2"/>
  <c r="D125" i="2"/>
  <c r="G118" i="2"/>
  <c r="D118" i="2"/>
  <c r="K118" i="2"/>
  <c r="J118" i="2"/>
  <c r="I118" i="2"/>
  <c r="E118" i="2"/>
  <c r="J45" i="2"/>
  <c r="I45" i="2"/>
  <c r="G45" i="2"/>
  <c r="D45" i="2"/>
  <c r="E109" i="2"/>
  <c r="K109" i="2"/>
  <c r="J109" i="2"/>
  <c r="I109" i="2"/>
  <c r="G109" i="2"/>
  <c r="D109" i="2"/>
  <c r="J136" i="2"/>
  <c r="G136" i="2"/>
  <c r="E136" i="2"/>
  <c r="I136" i="2"/>
  <c r="D136" i="2"/>
  <c r="K136" i="2"/>
  <c r="I35" i="2"/>
  <c r="G35" i="2"/>
  <c r="D35" i="2"/>
  <c r="J35" i="2"/>
  <c r="K99" i="2"/>
  <c r="I99" i="2"/>
  <c r="G99" i="2"/>
  <c r="D99" i="2"/>
  <c r="J99" i="2"/>
  <c r="E99" i="2"/>
  <c r="K425" i="2"/>
  <c r="J425" i="2"/>
  <c r="I425" i="2"/>
  <c r="G425" i="2"/>
  <c r="E425" i="2"/>
  <c r="D425" i="2"/>
  <c r="E170" i="2"/>
  <c r="D170" i="2"/>
  <c r="K170" i="2"/>
  <c r="J170" i="2"/>
  <c r="G170" i="2"/>
  <c r="I170" i="2"/>
  <c r="K277" i="2"/>
  <c r="J277" i="2"/>
  <c r="I277" i="2"/>
  <c r="G277" i="2"/>
  <c r="E277" i="2"/>
  <c r="D277" i="2"/>
  <c r="K207" i="2"/>
  <c r="G207" i="2"/>
  <c r="J207" i="2"/>
  <c r="I207" i="2"/>
  <c r="E207" i="2"/>
  <c r="D207" i="2"/>
  <c r="E178" i="2"/>
  <c r="D178" i="2"/>
  <c r="K178" i="2"/>
  <c r="I178" i="2"/>
  <c r="G178" i="2"/>
  <c r="J178" i="2"/>
  <c r="D146" i="2"/>
  <c r="K146" i="2"/>
  <c r="E146" i="2"/>
  <c r="J146" i="2"/>
  <c r="I146" i="2"/>
  <c r="G146" i="2"/>
  <c r="G235" i="2"/>
  <c r="E235" i="2"/>
  <c r="D235" i="2"/>
  <c r="K235" i="2"/>
  <c r="J235" i="2"/>
  <c r="I235" i="2"/>
  <c r="E162" i="2"/>
  <c r="D162" i="2"/>
  <c r="K162" i="2"/>
  <c r="J162" i="2"/>
  <c r="I162" i="2"/>
  <c r="G162" i="2"/>
  <c r="K313" i="2"/>
  <c r="G313" i="2"/>
  <c r="J313" i="2"/>
  <c r="I313" i="2"/>
  <c r="E313" i="2"/>
  <c r="D313" i="2"/>
  <c r="I196" i="2"/>
  <c r="G196" i="2"/>
  <c r="K196" i="2"/>
  <c r="J196" i="2"/>
  <c r="E196" i="2"/>
  <c r="D196" i="2"/>
  <c r="K260" i="2"/>
  <c r="J260" i="2"/>
  <c r="I260" i="2"/>
  <c r="G260" i="2"/>
  <c r="E260" i="2"/>
  <c r="D260" i="2"/>
  <c r="J440" i="2"/>
  <c r="I440" i="2"/>
  <c r="G440" i="2"/>
  <c r="E440" i="2"/>
  <c r="D440" i="2"/>
  <c r="K440" i="2"/>
  <c r="E349" i="2"/>
  <c r="K349" i="2"/>
  <c r="I349" i="2"/>
  <c r="J349" i="2"/>
  <c r="G349" i="2"/>
  <c r="D349" i="2"/>
  <c r="K288" i="2"/>
  <c r="J288" i="2"/>
  <c r="E288" i="2"/>
  <c r="I288" i="2"/>
  <c r="G288" i="2"/>
  <c r="D288" i="2"/>
  <c r="D161" i="2"/>
  <c r="J161" i="2"/>
  <c r="K161" i="2"/>
  <c r="I161" i="2"/>
  <c r="E161" i="2"/>
  <c r="G161" i="2"/>
  <c r="D225" i="2"/>
  <c r="J225" i="2"/>
  <c r="K225" i="2"/>
  <c r="I225" i="2"/>
  <c r="E225" i="2"/>
  <c r="G225" i="2"/>
  <c r="G301" i="2"/>
  <c r="E301" i="2"/>
  <c r="J301" i="2"/>
  <c r="I301" i="2"/>
  <c r="D301" i="2"/>
  <c r="K301" i="2"/>
  <c r="I168" i="2"/>
  <c r="K168" i="2"/>
  <c r="G168" i="2"/>
  <c r="E168" i="2"/>
  <c r="D168" i="2"/>
  <c r="J168" i="2"/>
  <c r="I232" i="2"/>
  <c r="K232" i="2"/>
  <c r="G232" i="2"/>
  <c r="E232" i="2"/>
  <c r="J232" i="2"/>
  <c r="D232" i="2"/>
  <c r="K305" i="2"/>
  <c r="G305" i="2"/>
  <c r="E305" i="2"/>
  <c r="D305" i="2"/>
  <c r="J305" i="2"/>
  <c r="I305" i="2"/>
  <c r="K281" i="2"/>
  <c r="G281" i="2"/>
  <c r="D281" i="2"/>
  <c r="J281" i="2"/>
  <c r="I281" i="2"/>
  <c r="E281" i="2"/>
  <c r="D370" i="2"/>
  <c r="J370" i="2"/>
  <c r="I370" i="2"/>
  <c r="G370" i="2"/>
  <c r="K370" i="2"/>
  <c r="E370" i="2"/>
  <c r="K320" i="2"/>
  <c r="J320" i="2"/>
  <c r="E320" i="2"/>
  <c r="I320" i="2"/>
  <c r="G320" i="2"/>
  <c r="D320" i="2"/>
  <c r="I302" i="2"/>
  <c r="G302" i="2"/>
  <c r="K302" i="2"/>
  <c r="J302" i="2"/>
  <c r="E302" i="2"/>
  <c r="D302" i="2"/>
  <c r="K426" i="2"/>
  <c r="J426" i="2"/>
  <c r="I426" i="2"/>
  <c r="G426" i="2"/>
  <c r="E426" i="2"/>
  <c r="D426" i="2"/>
  <c r="J352" i="2"/>
  <c r="E352" i="2"/>
  <c r="D352" i="2"/>
  <c r="G352" i="2"/>
  <c r="K352" i="2"/>
  <c r="I352" i="2"/>
  <c r="K345" i="2"/>
  <c r="G345" i="2"/>
  <c r="E345" i="2"/>
  <c r="J345" i="2"/>
  <c r="I345" i="2"/>
  <c r="D345" i="2"/>
  <c r="K359" i="2"/>
  <c r="I359" i="2"/>
  <c r="E359" i="2"/>
  <c r="D359" i="2"/>
  <c r="J359" i="2"/>
  <c r="G359" i="2"/>
  <c r="K466" i="2"/>
  <c r="J466" i="2"/>
  <c r="I466" i="2"/>
  <c r="G466" i="2"/>
  <c r="E466" i="2"/>
  <c r="D466" i="2"/>
  <c r="J382" i="2"/>
  <c r="G382" i="2"/>
  <c r="D382" i="2"/>
  <c r="K382" i="2"/>
  <c r="I382" i="2"/>
  <c r="E382" i="2"/>
  <c r="I373" i="2"/>
  <c r="E373" i="2"/>
  <c r="K373" i="2"/>
  <c r="J373" i="2"/>
  <c r="G373" i="2"/>
  <c r="D373" i="2"/>
  <c r="J339" i="2"/>
  <c r="I339" i="2"/>
  <c r="G339" i="2"/>
  <c r="E339" i="2"/>
  <c r="K339" i="2"/>
  <c r="D339" i="2"/>
  <c r="K434" i="2"/>
  <c r="J434" i="2"/>
  <c r="I434" i="2"/>
  <c r="G434" i="2"/>
  <c r="E434" i="2"/>
  <c r="D434" i="2"/>
  <c r="K401" i="2"/>
  <c r="J401" i="2"/>
  <c r="I401" i="2"/>
  <c r="G401" i="2"/>
  <c r="E401" i="2"/>
  <c r="D401" i="2"/>
  <c r="I423" i="2"/>
  <c r="G423" i="2"/>
  <c r="E423" i="2"/>
  <c r="D423" i="2"/>
  <c r="K423" i="2"/>
  <c r="J423" i="2"/>
  <c r="I487" i="2"/>
  <c r="G487" i="2"/>
  <c r="E487" i="2"/>
  <c r="D487" i="2"/>
  <c r="K487" i="2"/>
  <c r="J487" i="2"/>
  <c r="G454" i="2"/>
  <c r="E454" i="2"/>
  <c r="D454" i="2"/>
  <c r="K454" i="2"/>
  <c r="I454" i="2"/>
  <c r="J454" i="2"/>
  <c r="E421" i="2"/>
  <c r="D421" i="2"/>
  <c r="K421" i="2"/>
  <c r="I421" i="2"/>
  <c r="J421" i="2"/>
  <c r="G421" i="2"/>
  <c r="E485" i="2"/>
  <c r="D485" i="2"/>
  <c r="K485" i="2"/>
  <c r="I485" i="2"/>
  <c r="J485" i="2"/>
  <c r="G485" i="2"/>
  <c r="D452" i="2"/>
  <c r="K452" i="2"/>
  <c r="J452" i="2"/>
  <c r="I452" i="2"/>
  <c r="E452" i="2"/>
  <c r="G452" i="2"/>
  <c r="K427" i="2"/>
  <c r="J427" i="2"/>
  <c r="I427" i="2"/>
  <c r="G427" i="2"/>
  <c r="D427" i="2"/>
  <c r="E427" i="2"/>
  <c r="G124" i="2"/>
  <c r="K124" i="2"/>
  <c r="E124" i="2"/>
  <c r="D124" i="2"/>
  <c r="J124" i="2"/>
  <c r="I124" i="2"/>
  <c r="G102" i="2"/>
  <c r="D102" i="2"/>
  <c r="K102" i="2"/>
  <c r="J102" i="2"/>
  <c r="I102" i="2"/>
  <c r="E102" i="2"/>
  <c r="I49" i="2"/>
  <c r="D49" i="2"/>
  <c r="J49" i="2"/>
  <c r="G49" i="2"/>
  <c r="D108" i="2"/>
  <c r="J108" i="2"/>
  <c r="I108" i="2"/>
  <c r="K108" i="2"/>
  <c r="G108" i="2"/>
  <c r="E108" i="2"/>
  <c r="I27" i="2"/>
  <c r="G27" i="2"/>
  <c r="J27" i="2"/>
  <c r="D27" i="2"/>
  <c r="I188" i="2"/>
  <c r="G188" i="2"/>
  <c r="J188" i="2"/>
  <c r="E188" i="2"/>
  <c r="K188" i="2"/>
  <c r="D188" i="2"/>
  <c r="I224" i="2"/>
  <c r="E224" i="2"/>
  <c r="D224" i="2"/>
  <c r="K224" i="2"/>
  <c r="J224" i="2"/>
  <c r="G224" i="2"/>
  <c r="D331" i="2"/>
  <c r="J331" i="2"/>
  <c r="K331" i="2"/>
  <c r="I331" i="2"/>
  <c r="G331" i="2"/>
  <c r="E331" i="2"/>
  <c r="K482" i="2"/>
  <c r="J482" i="2"/>
  <c r="I482" i="2"/>
  <c r="G482" i="2"/>
  <c r="E482" i="2"/>
  <c r="D482" i="2"/>
  <c r="E413" i="2"/>
  <c r="D413" i="2"/>
  <c r="K413" i="2"/>
  <c r="G413" i="2"/>
  <c r="J413" i="2"/>
  <c r="I413" i="2"/>
  <c r="K483" i="2"/>
  <c r="J483" i="2"/>
  <c r="I483" i="2"/>
  <c r="E483" i="2"/>
  <c r="D483" i="2"/>
  <c r="G483" i="2"/>
  <c r="K113" i="2"/>
  <c r="I113" i="2"/>
  <c r="G113" i="2"/>
  <c r="E113" i="2"/>
  <c r="D113" i="2"/>
  <c r="J113" i="2"/>
  <c r="J40" i="2"/>
  <c r="G40" i="2"/>
  <c r="D40" i="2"/>
  <c r="I40" i="2"/>
  <c r="J104" i="2"/>
  <c r="G104" i="2"/>
  <c r="D104" i="2"/>
  <c r="K104" i="2"/>
  <c r="I104" i="2"/>
  <c r="E104" i="2"/>
  <c r="J259" i="2"/>
  <c r="I259" i="2"/>
  <c r="G259" i="2"/>
  <c r="E259" i="2"/>
  <c r="D259" i="2"/>
  <c r="K259" i="2"/>
  <c r="I71" i="2"/>
  <c r="E71" i="2"/>
  <c r="G71" i="2"/>
  <c r="D71" i="2"/>
  <c r="K71" i="2"/>
  <c r="J71" i="2"/>
  <c r="K135" i="2"/>
  <c r="I135" i="2"/>
  <c r="E135" i="2"/>
  <c r="D135" i="2"/>
  <c r="J135" i="2"/>
  <c r="G135" i="2"/>
  <c r="K127" i="2"/>
  <c r="I127" i="2"/>
  <c r="D127" i="2"/>
  <c r="J127" i="2"/>
  <c r="G127" i="2"/>
  <c r="E127" i="2"/>
  <c r="J53" i="2"/>
  <c r="D53" i="2"/>
  <c r="G53" i="2"/>
  <c r="I53" i="2"/>
  <c r="E117" i="2"/>
  <c r="K117" i="2"/>
  <c r="J117" i="2"/>
  <c r="I117" i="2"/>
  <c r="G117" i="2"/>
  <c r="D117" i="2"/>
  <c r="J157" i="2"/>
  <c r="I157" i="2"/>
  <c r="D157" i="2"/>
  <c r="G157" i="2"/>
  <c r="E157" i="2"/>
  <c r="K157" i="2"/>
  <c r="I43" i="2"/>
  <c r="G43" i="2"/>
  <c r="J43" i="2"/>
  <c r="D43" i="2"/>
  <c r="K107" i="2"/>
  <c r="I107" i="2"/>
  <c r="G107" i="2"/>
  <c r="J107" i="2"/>
  <c r="E107" i="2"/>
  <c r="D107" i="2"/>
  <c r="J128" i="2"/>
  <c r="E128" i="2"/>
  <c r="K128" i="2"/>
  <c r="I128" i="2"/>
  <c r="G128" i="2"/>
  <c r="D128" i="2"/>
  <c r="J181" i="2"/>
  <c r="I181" i="2"/>
  <c r="D181" i="2"/>
  <c r="K181" i="2"/>
  <c r="E181" i="2"/>
  <c r="G181" i="2"/>
  <c r="I133" i="2"/>
  <c r="E133" i="2"/>
  <c r="K133" i="2"/>
  <c r="J133" i="2"/>
  <c r="G133" i="2"/>
  <c r="D133" i="2"/>
  <c r="G227" i="2"/>
  <c r="E227" i="2"/>
  <c r="K227" i="2"/>
  <c r="J227" i="2"/>
  <c r="I227" i="2"/>
  <c r="D227" i="2"/>
  <c r="J189" i="2"/>
  <c r="I189" i="2"/>
  <c r="D189" i="2"/>
  <c r="G189" i="2"/>
  <c r="E189" i="2"/>
  <c r="K189" i="2"/>
  <c r="J149" i="2"/>
  <c r="I149" i="2"/>
  <c r="D149" i="2"/>
  <c r="E149" i="2"/>
  <c r="K149" i="2"/>
  <c r="G149" i="2"/>
  <c r="K246" i="2"/>
  <c r="J246" i="2"/>
  <c r="E246" i="2"/>
  <c r="D246" i="2"/>
  <c r="G246" i="2"/>
  <c r="I246" i="2"/>
  <c r="J173" i="2"/>
  <c r="I173" i="2"/>
  <c r="D173" i="2"/>
  <c r="K173" i="2"/>
  <c r="E173" i="2"/>
  <c r="G173" i="2"/>
  <c r="D348" i="2"/>
  <c r="K348" i="2"/>
  <c r="J348" i="2"/>
  <c r="I348" i="2"/>
  <c r="G348" i="2"/>
  <c r="E348" i="2"/>
  <c r="I204" i="2"/>
  <c r="G204" i="2"/>
  <c r="D204" i="2"/>
  <c r="K204" i="2"/>
  <c r="J204" i="2"/>
  <c r="E204" i="2"/>
  <c r="K268" i="2"/>
  <c r="J268" i="2"/>
  <c r="I268" i="2"/>
  <c r="G268" i="2"/>
  <c r="E268" i="2"/>
  <c r="D268" i="2"/>
  <c r="J275" i="2"/>
  <c r="I275" i="2"/>
  <c r="G275" i="2"/>
  <c r="E275" i="2"/>
  <c r="D275" i="2"/>
  <c r="K275" i="2"/>
  <c r="J368" i="2"/>
  <c r="G368" i="2"/>
  <c r="E368" i="2"/>
  <c r="D368" i="2"/>
  <c r="K368" i="2"/>
  <c r="I368" i="2"/>
  <c r="E308" i="2"/>
  <c r="D308" i="2"/>
  <c r="K308" i="2"/>
  <c r="J308" i="2"/>
  <c r="I308" i="2"/>
  <c r="G308" i="2"/>
  <c r="D169" i="2"/>
  <c r="J169" i="2"/>
  <c r="G169" i="2"/>
  <c r="E169" i="2"/>
  <c r="K169" i="2"/>
  <c r="I169" i="2"/>
  <c r="D233" i="2"/>
  <c r="J233" i="2"/>
  <c r="G233" i="2"/>
  <c r="E233" i="2"/>
  <c r="K233" i="2"/>
  <c r="I233" i="2"/>
  <c r="K312" i="2"/>
  <c r="J312" i="2"/>
  <c r="E312" i="2"/>
  <c r="I312" i="2"/>
  <c r="G312" i="2"/>
  <c r="D312" i="2"/>
  <c r="I176" i="2"/>
  <c r="J176" i="2"/>
  <c r="G176" i="2"/>
  <c r="E176" i="2"/>
  <c r="K176" i="2"/>
  <c r="D176" i="2"/>
  <c r="I240" i="2"/>
  <c r="J240" i="2"/>
  <c r="G240" i="2"/>
  <c r="E240" i="2"/>
  <c r="K240" i="2"/>
  <c r="D240" i="2"/>
  <c r="G325" i="2"/>
  <c r="E325" i="2"/>
  <c r="I325" i="2"/>
  <c r="D325" i="2"/>
  <c r="K325" i="2"/>
  <c r="J325" i="2"/>
  <c r="D284" i="2"/>
  <c r="K284" i="2"/>
  <c r="E284" i="2"/>
  <c r="J284" i="2"/>
  <c r="I284" i="2"/>
  <c r="G284" i="2"/>
  <c r="K409" i="2"/>
  <c r="J409" i="2"/>
  <c r="I409" i="2"/>
  <c r="G409" i="2"/>
  <c r="E409" i="2"/>
  <c r="D409" i="2"/>
  <c r="E333" i="2"/>
  <c r="K333" i="2"/>
  <c r="J333" i="2"/>
  <c r="D333" i="2"/>
  <c r="I333" i="2"/>
  <c r="G333" i="2"/>
  <c r="I310" i="2"/>
  <c r="G310" i="2"/>
  <c r="K310" i="2"/>
  <c r="J310" i="2"/>
  <c r="E310" i="2"/>
  <c r="D310" i="2"/>
  <c r="J283" i="2"/>
  <c r="K283" i="2"/>
  <c r="I283" i="2"/>
  <c r="G283" i="2"/>
  <c r="E283" i="2"/>
  <c r="D283" i="2"/>
  <c r="I354" i="2"/>
  <c r="G354" i="2"/>
  <c r="D354" i="2"/>
  <c r="K354" i="2"/>
  <c r="J354" i="2"/>
  <c r="E354" i="2"/>
  <c r="D356" i="2"/>
  <c r="K356" i="2"/>
  <c r="J356" i="2"/>
  <c r="G356" i="2"/>
  <c r="E356" i="2"/>
  <c r="I356" i="2"/>
  <c r="K367" i="2"/>
  <c r="I367" i="2"/>
  <c r="E367" i="2"/>
  <c r="D367" i="2"/>
  <c r="J367" i="2"/>
  <c r="G367" i="2"/>
  <c r="K481" i="2"/>
  <c r="J481" i="2"/>
  <c r="I481" i="2"/>
  <c r="G481" i="2"/>
  <c r="E481" i="2"/>
  <c r="D481" i="2"/>
  <c r="J390" i="2"/>
  <c r="G390" i="2"/>
  <c r="D390" i="2"/>
  <c r="I390" i="2"/>
  <c r="E390" i="2"/>
  <c r="K390" i="2"/>
  <c r="I381" i="2"/>
  <c r="E381" i="2"/>
  <c r="K381" i="2"/>
  <c r="G381" i="2"/>
  <c r="J381" i="2"/>
  <c r="D381" i="2"/>
  <c r="J347" i="2"/>
  <c r="I347" i="2"/>
  <c r="K347" i="2"/>
  <c r="G347" i="2"/>
  <c r="E347" i="2"/>
  <c r="D347" i="2"/>
  <c r="K449" i="2"/>
  <c r="J449" i="2"/>
  <c r="I449" i="2"/>
  <c r="G449" i="2"/>
  <c r="E449" i="2"/>
  <c r="D449" i="2"/>
  <c r="J416" i="2"/>
  <c r="I416" i="2"/>
  <c r="G416" i="2"/>
  <c r="E416" i="2"/>
  <c r="D416" i="2"/>
  <c r="K416" i="2"/>
  <c r="I431" i="2"/>
  <c r="G431" i="2"/>
  <c r="E431" i="2"/>
  <c r="D431" i="2"/>
  <c r="J431" i="2"/>
  <c r="K431" i="2"/>
  <c r="G398" i="2"/>
  <c r="E398" i="2"/>
  <c r="D398" i="2"/>
  <c r="K398" i="2"/>
  <c r="J398" i="2"/>
  <c r="I398" i="2"/>
  <c r="G462" i="2"/>
  <c r="E462" i="2"/>
  <c r="D462" i="2"/>
  <c r="K462" i="2"/>
  <c r="J462" i="2"/>
  <c r="I462" i="2"/>
  <c r="E429" i="2"/>
  <c r="D429" i="2"/>
  <c r="K429" i="2"/>
  <c r="J429" i="2"/>
  <c r="I429" i="2"/>
  <c r="G429" i="2"/>
  <c r="D396" i="2"/>
  <c r="K396" i="2"/>
  <c r="J396" i="2"/>
  <c r="G396" i="2"/>
  <c r="E396" i="2"/>
  <c r="I396" i="2"/>
  <c r="D460" i="2"/>
  <c r="K460" i="2"/>
  <c r="J460" i="2"/>
  <c r="G460" i="2"/>
  <c r="E460" i="2"/>
  <c r="I460" i="2"/>
  <c r="K435" i="2"/>
  <c r="J435" i="2"/>
  <c r="I435" i="2"/>
  <c r="G435" i="2"/>
  <c r="E435" i="2"/>
  <c r="D435" i="2"/>
  <c r="J98" i="2"/>
  <c r="G98" i="2"/>
  <c r="E98" i="2"/>
  <c r="I98" i="2"/>
  <c r="D98" i="2"/>
  <c r="K98" i="2"/>
  <c r="D100" i="2"/>
  <c r="J100" i="2"/>
  <c r="I100" i="2"/>
  <c r="K100" i="2"/>
  <c r="G100" i="2"/>
  <c r="E100" i="2"/>
  <c r="J74" i="2"/>
  <c r="G74" i="2"/>
  <c r="E74" i="2"/>
  <c r="K74" i="2"/>
  <c r="I74" i="2"/>
  <c r="D74" i="2"/>
  <c r="G86" i="2"/>
  <c r="D86" i="2"/>
  <c r="K86" i="2"/>
  <c r="J86" i="2"/>
  <c r="I86" i="2"/>
  <c r="E86" i="2"/>
  <c r="J114" i="2"/>
  <c r="I114" i="2"/>
  <c r="G114" i="2"/>
  <c r="E114" i="2"/>
  <c r="K114" i="2"/>
  <c r="D114" i="2"/>
  <c r="I55" i="2"/>
  <c r="G55" i="2"/>
  <c r="D55" i="2"/>
  <c r="J55" i="2"/>
  <c r="K91" i="2"/>
  <c r="I91" i="2"/>
  <c r="G91" i="2"/>
  <c r="J91" i="2"/>
  <c r="E91" i="2"/>
  <c r="D91" i="2"/>
  <c r="K215" i="2"/>
  <c r="G215" i="2"/>
  <c r="D215" i="2"/>
  <c r="J215" i="2"/>
  <c r="I215" i="2"/>
  <c r="E215" i="2"/>
  <c r="D340" i="2"/>
  <c r="K340" i="2"/>
  <c r="J340" i="2"/>
  <c r="G340" i="2"/>
  <c r="I340" i="2"/>
  <c r="E340" i="2"/>
  <c r="D271" i="2"/>
  <c r="K271" i="2"/>
  <c r="J271" i="2"/>
  <c r="I271" i="2"/>
  <c r="G271" i="2"/>
  <c r="E271" i="2"/>
  <c r="I365" i="2"/>
  <c r="E365" i="2"/>
  <c r="K365" i="2"/>
  <c r="J365" i="2"/>
  <c r="G365" i="2"/>
  <c r="D365" i="2"/>
  <c r="G62" i="2"/>
  <c r="D62" i="2"/>
  <c r="I62" i="2"/>
  <c r="J62" i="2"/>
  <c r="K269" i="2"/>
  <c r="J269" i="2"/>
  <c r="I269" i="2"/>
  <c r="G269" i="2"/>
  <c r="D269" i="2"/>
  <c r="E269" i="2"/>
  <c r="I41" i="2"/>
  <c r="D41" i="2"/>
  <c r="G41" i="2"/>
  <c r="J41" i="2"/>
  <c r="J48" i="2"/>
  <c r="G48" i="2"/>
  <c r="D48" i="2"/>
  <c r="I48" i="2"/>
  <c r="J112" i="2"/>
  <c r="G112" i="2"/>
  <c r="E112" i="2"/>
  <c r="D112" i="2"/>
  <c r="K112" i="2"/>
  <c r="I112" i="2"/>
  <c r="I15" i="2"/>
  <c r="J15" i="2"/>
  <c r="G15" i="2"/>
  <c r="D15" i="2"/>
  <c r="I79" i="2"/>
  <c r="E79" i="2"/>
  <c r="K79" i="2"/>
  <c r="J79" i="2"/>
  <c r="G79" i="2"/>
  <c r="D79" i="2"/>
  <c r="G140" i="2"/>
  <c r="E140" i="2"/>
  <c r="D140" i="2"/>
  <c r="K140" i="2"/>
  <c r="J140" i="2"/>
  <c r="I140" i="2"/>
  <c r="K166" i="2"/>
  <c r="J166" i="2"/>
  <c r="E166" i="2"/>
  <c r="I166" i="2"/>
  <c r="G166" i="2"/>
  <c r="D166" i="2"/>
  <c r="J61" i="2"/>
  <c r="I61" i="2"/>
  <c r="G61" i="2"/>
  <c r="D61" i="2"/>
  <c r="D138" i="2"/>
  <c r="J138" i="2"/>
  <c r="I138" i="2"/>
  <c r="K138" i="2"/>
  <c r="G138" i="2"/>
  <c r="E138" i="2"/>
  <c r="K167" i="2"/>
  <c r="G167" i="2"/>
  <c r="I167" i="2"/>
  <c r="E167" i="2"/>
  <c r="D167" i="2"/>
  <c r="J167" i="2"/>
  <c r="I51" i="2"/>
  <c r="G51" i="2"/>
  <c r="J51" i="2"/>
  <c r="D51" i="2"/>
  <c r="K115" i="2"/>
  <c r="J115" i="2"/>
  <c r="I115" i="2"/>
  <c r="G115" i="2"/>
  <c r="E115" i="2"/>
  <c r="D115" i="2"/>
  <c r="G132" i="2"/>
  <c r="D132" i="2"/>
  <c r="K132" i="2"/>
  <c r="J132" i="2"/>
  <c r="I132" i="2"/>
  <c r="E132" i="2"/>
  <c r="K183" i="2"/>
  <c r="G183" i="2"/>
  <c r="J183" i="2"/>
  <c r="I183" i="2"/>
  <c r="D183" i="2"/>
  <c r="E183" i="2"/>
  <c r="I141" i="2"/>
  <c r="G141" i="2"/>
  <c r="E141" i="2"/>
  <c r="K141" i="2"/>
  <c r="J141" i="2"/>
  <c r="D141" i="2"/>
  <c r="K238" i="2"/>
  <c r="J238" i="2"/>
  <c r="E238" i="2"/>
  <c r="I238" i="2"/>
  <c r="G238" i="2"/>
  <c r="D238" i="2"/>
  <c r="K191" i="2"/>
  <c r="G191" i="2"/>
  <c r="E191" i="2"/>
  <c r="D191" i="2"/>
  <c r="J191" i="2"/>
  <c r="I191" i="2"/>
  <c r="K151" i="2"/>
  <c r="G151" i="2"/>
  <c r="D151" i="2"/>
  <c r="J151" i="2"/>
  <c r="I151" i="2"/>
  <c r="E151" i="2"/>
  <c r="J267" i="2"/>
  <c r="I267" i="2"/>
  <c r="G267" i="2"/>
  <c r="E267" i="2"/>
  <c r="D267" i="2"/>
  <c r="K267" i="2"/>
  <c r="K175" i="2"/>
  <c r="G175" i="2"/>
  <c r="J175" i="2"/>
  <c r="I175" i="2"/>
  <c r="E175" i="2"/>
  <c r="D175" i="2"/>
  <c r="G148" i="2"/>
  <c r="K148" i="2"/>
  <c r="I148" i="2"/>
  <c r="E148" i="2"/>
  <c r="J148" i="2"/>
  <c r="D148" i="2"/>
  <c r="I212" i="2"/>
  <c r="G212" i="2"/>
  <c r="K212" i="2"/>
  <c r="E212" i="2"/>
  <c r="D212" i="2"/>
  <c r="J212" i="2"/>
  <c r="K276" i="2"/>
  <c r="J276" i="2"/>
  <c r="I276" i="2"/>
  <c r="G276" i="2"/>
  <c r="E276" i="2"/>
  <c r="D276" i="2"/>
  <c r="J295" i="2"/>
  <c r="I295" i="2"/>
  <c r="D295" i="2"/>
  <c r="K295" i="2"/>
  <c r="G295" i="2"/>
  <c r="E295" i="2"/>
  <c r="K441" i="2"/>
  <c r="J441" i="2"/>
  <c r="I441" i="2"/>
  <c r="G441" i="2"/>
  <c r="E441" i="2"/>
  <c r="D441" i="2"/>
  <c r="J319" i="2"/>
  <c r="I319" i="2"/>
  <c r="D319" i="2"/>
  <c r="K319" i="2"/>
  <c r="G319" i="2"/>
  <c r="E319" i="2"/>
  <c r="D177" i="2"/>
  <c r="J177" i="2"/>
  <c r="I177" i="2"/>
  <c r="G177" i="2"/>
  <c r="K177" i="2"/>
  <c r="E177" i="2"/>
  <c r="D241" i="2"/>
  <c r="J241" i="2"/>
  <c r="I241" i="2"/>
  <c r="G241" i="2"/>
  <c r="E241" i="2"/>
  <c r="K241" i="2"/>
  <c r="K332" i="2"/>
  <c r="J332" i="2"/>
  <c r="E332" i="2"/>
  <c r="D332" i="2"/>
  <c r="I332" i="2"/>
  <c r="G332" i="2"/>
  <c r="I184" i="2"/>
  <c r="D184" i="2"/>
  <c r="K184" i="2"/>
  <c r="J184" i="2"/>
  <c r="G184" i="2"/>
  <c r="E184" i="2"/>
  <c r="I248" i="2"/>
  <c r="D248" i="2"/>
  <c r="K248" i="2"/>
  <c r="J248" i="2"/>
  <c r="G248" i="2"/>
  <c r="E248" i="2"/>
  <c r="E341" i="2"/>
  <c r="K341" i="2"/>
  <c r="G341" i="2"/>
  <c r="D341" i="2"/>
  <c r="J341" i="2"/>
  <c r="I341" i="2"/>
  <c r="I287" i="2"/>
  <c r="D287" i="2"/>
  <c r="E287" i="2"/>
  <c r="K287" i="2"/>
  <c r="J287" i="2"/>
  <c r="G287" i="2"/>
  <c r="K474" i="2"/>
  <c r="J474" i="2"/>
  <c r="I474" i="2"/>
  <c r="G474" i="2"/>
  <c r="D474" i="2"/>
  <c r="E474" i="2"/>
  <c r="J336" i="2"/>
  <c r="E336" i="2"/>
  <c r="D336" i="2"/>
  <c r="K336" i="2"/>
  <c r="I336" i="2"/>
  <c r="G336" i="2"/>
  <c r="I318" i="2"/>
  <c r="G318" i="2"/>
  <c r="D318" i="2"/>
  <c r="K318" i="2"/>
  <c r="J318" i="2"/>
  <c r="E318" i="2"/>
  <c r="D291" i="2"/>
  <c r="J291" i="2"/>
  <c r="K291" i="2"/>
  <c r="I291" i="2"/>
  <c r="G291" i="2"/>
  <c r="E291" i="2"/>
  <c r="I290" i="2"/>
  <c r="J290" i="2"/>
  <c r="G290" i="2"/>
  <c r="E290" i="2"/>
  <c r="D290" i="2"/>
  <c r="K290" i="2"/>
  <c r="G380" i="2"/>
  <c r="D380" i="2"/>
  <c r="K380" i="2"/>
  <c r="J380" i="2"/>
  <c r="I380" i="2"/>
  <c r="E380" i="2"/>
  <c r="K375" i="2"/>
  <c r="I375" i="2"/>
  <c r="E375" i="2"/>
  <c r="D375" i="2"/>
  <c r="G375" i="2"/>
  <c r="J375" i="2"/>
  <c r="G334" i="2"/>
  <c r="D334" i="2"/>
  <c r="K334" i="2"/>
  <c r="J334" i="2"/>
  <c r="I334" i="2"/>
  <c r="E334" i="2"/>
  <c r="J408" i="2"/>
  <c r="I408" i="2"/>
  <c r="G408" i="2"/>
  <c r="E408" i="2"/>
  <c r="D408" i="2"/>
  <c r="K408" i="2"/>
  <c r="I389" i="2"/>
  <c r="E389" i="2"/>
  <c r="K389" i="2"/>
  <c r="D389" i="2"/>
  <c r="J389" i="2"/>
  <c r="G389" i="2"/>
  <c r="J355" i="2"/>
  <c r="I355" i="2"/>
  <c r="K355" i="2"/>
  <c r="D355" i="2"/>
  <c r="G355" i="2"/>
  <c r="E355" i="2"/>
  <c r="J464" i="2"/>
  <c r="I464" i="2"/>
  <c r="G464" i="2"/>
  <c r="E464" i="2"/>
  <c r="D464" i="2"/>
  <c r="K464" i="2"/>
  <c r="K450" i="2"/>
  <c r="J450" i="2"/>
  <c r="I450" i="2"/>
  <c r="G450" i="2"/>
  <c r="E450" i="2"/>
  <c r="D450" i="2"/>
  <c r="I439" i="2"/>
  <c r="G439" i="2"/>
  <c r="E439" i="2"/>
  <c r="D439" i="2"/>
  <c r="K439" i="2"/>
  <c r="J439" i="2"/>
  <c r="G406" i="2"/>
  <c r="E406" i="2"/>
  <c r="D406" i="2"/>
  <c r="K406" i="2"/>
  <c r="I406" i="2"/>
  <c r="J406" i="2"/>
  <c r="G470" i="2"/>
  <c r="E470" i="2"/>
  <c r="D470" i="2"/>
  <c r="K470" i="2"/>
  <c r="I470" i="2"/>
  <c r="J470" i="2"/>
  <c r="E437" i="2"/>
  <c r="D437" i="2"/>
  <c r="K437" i="2"/>
  <c r="I437" i="2"/>
  <c r="J437" i="2"/>
  <c r="G437" i="2"/>
  <c r="D404" i="2"/>
  <c r="K404" i="2"/>
  <c r="J404" i="2"/>
  <c r="E404" i="2"/>
  <c r="I404" i="2"/>
  <c r="G404" i="2"/>
  <c r="D468" i="2"/>
  <c r="K468" i="2"/>
  <c r="J468" i="2"/>
  <c r="E468" i="2"/>
  <c r="I468" i="2"/>
  <c r="G468" i="2"/>
  <c r="K443" i="2"/>
  <c r="J443" i="2"/>
  <c r="I443" i="2"/>
  <c r="G443" i="2"/>
  <c r="D443" i="2"/>
  <c r="E443" i="2"/>
  <c r="D84" i="2"/>
  <c r="J84" i="2"/>
  <c r="I84" i="2"/>
  <c r="K84" i="2"/>
  <c r="G84" i="2"/>
  <c r="E84" i="2"/>
  <c r="J58" i="2"/>
  <c r="G58" i="2"/>
  <c r="I58" i="2"/>
  <c r="D58" i="2"/>
  <c r="K97" i="2"/>
  <c r="I97" i="2"/>
  <c r="E97" i="2"/>
  <c r="D97" i="2"/>
  <c r="J97" i="2"/>
  <c r="G97" i="2"/>
  <c r="I33" i="2"/>
  <c r="D33" i="2"/>
  <c r="J33" i="2"/>
  <c r="G33" i="2"/>
  <c r="J42" i="2"/>
  <c r="G42" i="2"/>
  <c r="I42" i="2"/>
  <c r="D42" i="2"/>
  <c r="E218" i="2"/>
  <c r="D218" i="2"/>
  <c r="K218" i="2"/>
  <c r="J218" i="2"/>
  <c r="I218" i="2"/>
  <c r="G218" i="2"/>
  <c r="K254" i="2"/>
  <c r="J254" i="2"/>
  <c r="E254" i="2"/>
  <c r="G254" i="2"/>
  <c r="D254" i="2"/>
  <c r="I254" i="2"/>
  <c r="J205" i="2"/>
  <c r="I205" i="2"/>
  <c r="D205" i="2"/>
  <c r="K205" i="2"/>
  <c r="G205" i="2"/>
  <c r="E205" i="2"/>
  <c r="I252" i="2"/>
  <c r="G252" i="2"/>
  <c r="J252" i="2"/>
  <c r="E252" i="2"/>
  <c r="K252" i="2"/>
  <c r="D252" i="2"/>
  <c r="I279" i="2"/>
  <c r="D279" i="2"/>
  <c r="J279" i="2"/>
  <c r="G279" i="2"/>
  <c r="E279" i="2"/>
  <c r="K279" i="2"/>
  <c r="I294" i="2"/>
  <c r="G294" i="2"/>
  <c r="E294" i="2"/>
  <c r="D294" i="2"/>
  <c r="K294" i="2"/>
  <c r="J294" i="2"/>
  <c r="J432" i="2"/>
  <c r="I432" i="2"/>
  <c r="G432" i="2"/>
  <c r="E432" i="2"/>
  <c r="D432" i="2"/>
  <c r="K432" i="2"/>
  <c r="I479" i="2"/>
  <c r="G479" i="2"/>
  <c r="E479" i="2"/>
  <c r="D479" i="2"/>
  <c r="J479" i="2"/>
  <c r="K479" i="2"/>
  <c r="J10" i="2"/>
  <c r="G10" i="2"/>
  <c r="E10" i="2"/>
  <c r="I10" i="2"/>
  <c r="D10" i="2"/>
  <c r="J122" i="2"/>
  <c r="I122" i="2"/>
  <c r="G122" i="2"/>
  <c r="E122" i="2"/>
  <c r="K122" i="2"/>
  <c r="D122" i="2"/>
  <c r="K105" i="2"/>
  <c r="I105" i="2"/>
  <c r="E105" i="2"/>
  <c r="D105" i="2"/>
  <c r="G105" i="2"/>
  <c r="J105" i="2"/>
  <c r="J56" i="2"/>
  <c r="G56" i="2"/>
  <c r="D56" i="2"/>
  <c r="I56" i="2"/>
  <c r="J120" i="2"/>
  <c r="G120" i="2"/>
  <c r="E120" i="2"/>
  <c r="D120" i="2"/>
  <c r="K120" i="2"/>
  <c r="I120" i="2"/>
  <c r="I23" i="2"/>
  <c r="D23" i="2"/>
  <c r="J23" i="2"/>
  <c r="G23" i="2"/>
  <c r="I87" i="2"/>
  <c r="E87" i="2"/>
  <c r="G87" i="2"/>
  <c r="D87" i="2"/>
  <c r="J87" i="2"/>
  <c r="K87" i="2"/>
  <c r="K143" i="2"/>
  <c r="J143" i="2"/>
  <c r="I143" i="2"/>
  <c r="E143" i="2"/>
  <c r="D143" i="2"/>
  <c r="G143" i="2"/>
  <c r="J229" i="2"/>
  <c r="I229" i="2"/>
  <c r="D229" i="2"/>
  <c r="K229" i="2"/>
  <c r="G229" i="2"/>
  <c r="E229" i="2"/>
  <c r="J69" i="2"/>
  <c r="D69" i="2"/>
  <c r="G69" i="2"/>
  <c r="I69" i="2"/>
  <c r="K144" i="2"/>
  <c r="J144" i="2"/>
  <c r="G144" i="2"/>
  <c r="E144" i="2"/>
  <c r="I144" i="2"/>
  <c r="D144" i="2"/>
  <c r="E250" i="2"/>
  <c r="D250" i="2"/>
  <c r="K250" i="2"/>
  <c r="J250" i="2"/>
  <c r="I250" i="2"/>
  <c r="G250" i="2"/>
  <c r="I59" i="2"/>
  <c r="G59" i="2"/>
  <c r="J59" i="2"/>
  <c r="D59" i="2"/>
  <c r="K123" i="2"/>
  <c r="J123" i="2"/>
  <c r="I123" i="2"/>
  <c r="G123" i="2"/>
  <c r="E123" i="2"/>
  <c r="D123" i="2"/>
  <c r="G251" i="2"/>
  <c r="E251" i="2"/>
  <c r="J251" i="2"/>
  <c r="I251" i="2"/>
  <c r="D251" i="2"/>
  <c r="K251" i="2"/>
  <c r="G203" i="2"/>
  <c r="E203" i="2"/>
  <c r="K203" i="2"/>
  <c r="J203" i="2"/>
  <c r="D203" i="2"/>
  <c r="I203" i="2"/>
  <c r="E147" i="2"/>
  <c r="J147" i="2"/>
  <c r="I147" i="2"/>
  <c r="G147" i="2"/>
  <c r="K147" i="2"/>
  <c r="D147" i="2"/>
  <c r="K261" i="2"/>
  <c r="J261" i="2"/>
  <c r="I261" i="2"/>
  <c r="G261" i="2"/>
  <c r="D261" i="2"/>
  <c r="E261" i="2"/>
  <c r="G211" i="2"/>
  <c r="E211" i="2"/>
  <c r="I211" i="2"/>
  <c r="D211" i="2"/>
  <c r="K211" i="2"/>
  <c r="J211" i="2"/>
  <c r="G171" i="2"/>
  <c r="E171" i="2"/>
  <c r="D171" i="2"/>
  <c r="K171" i="2"/>
  <c r="J171" i="2"/>
  <c r="I171" i="2"/>
  <c r="J311" i="2"/>
  <c r="I311" i="2"/>
  <c r="D311" i="2"/>
  <c r="K311" i="2"/>
  <c r="G311" i="2"/>
  <c r="E311" i="2"/>
  <c r="G195" i="2"/>
  <c r="E195" i="2"/>
  <c r="K195" i="2"/>
  <c r="J195" i="2"/>
  <c r="I195" i="2"/>
  <c r="D195" i="2"/>
  <c r="I156" i="2"/>
  <c r="G156" i="2"/>
  <c r="J156" i="2"/>
  <c r="E156" i="2"/>
  <c r="D156" i="2"/>
  <c r="K156" i="2"/>
  <c r="I220" i="2"/>
  <c r="G220" i="2"/>
  <c r="J220" i="2"/>
  <c r="E220" i="2"/>
  <c r="D220" i="2"/>
  <c r="K220" i="2"/>
  <c r="J280" i="2"/>
  <c r="E280" i="2"/>
  <c r="K280" i="2"/>
  <c r="I280" i="2"/>
  <c r="G280" i="2"/>
  <c r="D280" i="2"/>
  <c r="K297" i="2"/>
  <c r="G297" i="2"/>
  <c r="J297" i="2"/>
  <c r="I297" i="2"/>
  <c r="E297" i="2"/>
  <c r="D297" i="2"/>
  <c r="I258" i="2"/>
  <c r="E258" i="2"/>
  <c r="D258" i="2"/>
  <c r="K258" i="2"/>
  <c r="J258" i="2"/>
  <c r="G258" i="2"/>
  <c r="K321" i="2"/>
  <c r="G321" i="2"/>
  <c r="J321" i="2"/>
  <c r="I321" i="2"/>
  <c r="E321" i="2"/>
  <c r="D321" i="2"/>
  <c r="D185" i="2"/>
  <c r="J185" i="2"/>
  <c r="K185" i="2"/>
  <c r="I185" i="2"/>
  <c r="G185" i="2"/>
  <c r="E185" i="2"/>
  <c r="D249" i="2"/>
  <c r="J249" i="2"/>
  <c r="K249" i="2"/>
  <c r="I249" i="2"/>
  <c r="G249" i="2"/>
  <c r="E249" i="2"/>
  <c r="I338" i="2"/>
  <c r="G338" i="2"/>
  <c r="J338" i="2"/>
  <c r="K338" i="2"/>
  <c r="E338" i="2"/>
  <c r="D338" i="2"/>
  <c r="I192" i="2"/>
  <c r="K192" i="2"/>
  <c r="J192" i="2"/>
  <c r="E192" i="2"/>
  <c r="D192" i="2"/>
  <c r="G192" i="2"/>
  <c r="E256" i="2"/>
  <c r="K256" i="2"/>
  <c r="I256" i="2"/>
  <c r="J256" i="2"/>
  <c r="G256" i="2"/>
  <c r="D256" i="2"/>
  <c r="J384" i="2"/>
  <c r="G384" i="2"/>
  <c r="E384" i="2"/>
  <c r="D384" i="2"/>
  <c r="I384" i="2"/>
  <c r="K384" i="2"/>
  <c r="K296" i="2"/>
  <c r="J296" i="2"/>
  <c r="E296" i="2"/>
  <c r="D296" i="2"/>
  <c r="I296" i="2"/>
  <c r="G296" i="2"/>
  <c r="J488" i="2"/>
  <c r="I488" i="2"/>
  <c r="G488" i="2"/>
  <c r="E488" i="2"/>
  <c r="D488" i="2"/>
  <c r="K488" i="2"/>
  <c r="J424" i="2"/>
  <c r="I424" i="2"/>
  <c r="G424" i="2"/>
  <c r="E424" i="2"/>
  <c r="D424" i="2"/>
  <c r="K424" i="2"/>
  <c r="I326" i="2"/>
  <c r="G326" i="2"/>
  <c r="K326" i="2"/>
  <c r="J326" i="2"/>
  <c r="E326" i="2"/>
  <c r="D326" i="2"/>
  <c r="D299" i="2"/>
  <c r="J299" i="2"/>
  <c r="K299" i="2"/>
  <c r="I299" i="2"/>
  <c r="G299" i="2"/>
  <c r="E299" i="2"/>
  <c r="I298" i="2"/>
  <c r="D298" i="2"/>
  <c r="K298" i="2"/>
  <c r="J298" i="2"/>
  <c r="G298" i="2"/>
  <c r="E298" i="2"/>
  <c r="D386" i="2"/>
  <c r="J386" i="2"/>
  <c r="I386" i="2"/>
  <c r="G386" i="2"/>
  <c r="K386" i="2"/>
  <c r="E386" i="2"/>
  <c r="K383" i="2"/>
  <c r="I383" i="2"/>
  <c r="E383" i="2"/>
  <c r="D383" i="2"/>
  <c r="J383" i="2"/>
  <c r="G383" i="2"/>
  <c r="G342" i="2"/>
  <c r="K342" i="2"/>
  <c r="E342" i="2"/>
  <c r="J342" i="2"/>
  <c r="I342" i="2"/>
  <c r="D342" i="2"/>
  <c r="K442" i="2"/>
  <c r="J442" i="2"/>
  <c r="I442" i="2"/>
  <c r="G442" i="2"/>
  <c r="D442" i="2"/>
  <c r="E442" i="2"/>
  <c r="K394" i="2"/>
  <c r="J394" i="2"/>
  <c r="I394" i="2"/>
  <c r="G394" i="2"/>
  <c r="E394" i="2"/>
  <c r="D394" i="2"/>
  <c r="E363" i="2"/>
  <c r="K363" i="2"/>
  <c r="J363" i="2"/>
  <c r="I363" i="2"/>
  <c r="D363" i="2"/>
  <c r="G363" i="2"/>
  <c r="K361" i="2"/>
  <c r="I361" i="2"/>
  <c r="G361" i="2"/>
  <c r="E361" i="2"/>
  <c r="J361" i="2"/>
  <c r="D361" i="2"/>
  <c r="K465" i="2"/>
  <c r="J465" i="2"/>
  <c r="I465" i="2"/>
  <c r="G465" i="2"/>
  <c r="E465" i="2"/>
  <c r="D465" i="2"/>
  <c r="I447" i="2"/>
  <c r="G447" i="2"/>
  <c r="E447" i="2"/>
  <c r="D447" i="2"/>
  <c r="K447" i="2"/>
  <c r="J447" i="2"/>
  <c r="G414" i="2"/>
  <c r="E414" i="2"/>
  <c r="D414" i="2"/>
  <c r="J414" i="2"/>
  <c r="I414" i="2"/>
  <c r="K414" i="2"/>
  <c r="G478" i="2"/>
  <c r="E478" i="2"/>
  <c r="D478" i="2"/>
  <c r="J478" i="2"/>
  <c r="I478" i="2"/>
  <c r="K478" i="2"/>
  <c r="E445" i="2"/>
  <c r="D445" i="2"/>
  <c r="K445" i="2"/>
  <c r="J445" i="2"/>
  <c r="G445" i="2"/>
  <c r="I445" i="2"/>
  <c r="D412" i="2"/>
  <c r="K412" i="2"/>
  <c r="J412" i="2"/>
  <c r="G412" i="2"/>
  <c r="I412" i="2"/>
  <c r="E412" i="2"/>
  <c r="D476" i="2"/>
  <c r="K476" i="2"/>
  <c r="J476" i="2"/>
  <c r="G476" i="2"/>
  <c r="E476" i="2"/>
  <c r="I476" i="2"/>
  <c r="K451" i="2"/>
  <c r="J451" i="2"/>
  <c r="I451" i="2"/>
  <c r="E451" i="2"/>
  <c r="D451" i="2"/>
  <c r="G451" i="2"/>
  <c r="D68" i="2"/>
  <c r="J68" i="2"/>
  <c r="I68" i="2"/>
  <c r="G68" i="2"/>
  <c r="J26" i="2"/>
  <c r="G26" i="2"/>
  <c r="D26" i="2"/>
  <c r="I26" i="2"/>
  <c r="G70" i="2"/>
  <c r="D70" i="2"/>
  <c r="K70" i="2"/>
  <c r="J70" i="2"/>
  <c r="I70" i="2"/>
  <c r="E70" i="2"/>
  <c r="K190" i="2"/>
  <c r="J190" i="2"/>
  <c r="E190" i="2"/>
  <c r="G190" i="2"/>
  <c r="D190" i="2"/>
  <c r="I190" i="2"/>
  <c r="K150" i="2"/>
  <c r="J150" i="2"/>
  <c r="E150" i="2"/>
  <c r="I150" i="2"/>
  <c r="D150" i="2"/>
  <c r="G150" i="2"/>
  <c r="K239" i="2"/>
  <c r="G239" i="2"/>
  <c r="J239" i="2"/>
  <c r="I239" i="2"/>
  <c r="E239" i="2"/>
  <c r="D239" i="2"/>
  <c r="D153" i="2"/>
  <c r="J153" i="2"/>
  <c r="K153" i="2"/>
  <c r="I153" i="2"/>
  <c r="G153" i="2"/>
  <c r="E153" i="2"/>
  <c r="K353" i="2"/>
  <c r="G353" i="2"/>
  <c r="E353" i="2"/>
  <c r="D353" i="2"/>
  <c r="I353" i="2"/>
  <c r="J353" i="2"/>
  <c r="I330" i="2"/>
  <c r="K330" i="2"/>
  <c r="J330" i="2"/>
  <c r="G330" i="2"/>
  <c r="E330" i="2"/>
  <c r="D330" i="2"/>
  <c r="J393" i="2"/>
  <c r="I393" i="2"/>
  <c r="E393" i="2"/>
  <c r="K393" i="2"/>
  <c r="G393" i="2"/>
  <c r="D393" i="2"/>
  <c r="G446" i="2"/>
  <c r="E446" i="2"/>
  <c r="D446" i="2"/>
  <c r="J446" i="2"/>
  <c r="I446" i="2"/>
  <c r="K446" i="2"/>
  <c r="D444" i="2"/>
  <c r="K444" i="2"/>
  <c r="J444" i="2"/>
  <c r="I444" i="2"/>
  <c r="G444" i="2"/>
  <c r="E444" i="2"/>
  <c r="K419" i="2"/>
  <c r="J419" i="2"/>
  <c r="I419" i="2"/>
  <c r="E419" i="2"/>
  <c r="G419" i="2"/>
  <c r="D419" i="2"/>
  <c r="G22" i="2"/>
  <c r="D22" i="2"/>
  <c r="J22" i="2"/>
  <c r="I22" i="2"/>
  <c r="D116" i="2"/>
  <c r="K116" i="2"/>
  <c r="J116" i="2"/>
  <c r="I116" i="2"/>
  <c r="E116" i="2"/>
  <c r="G116" i="2"/>
  <c r="G46" i="2"/>
  <c r="D46" i="2"/>
  <c r="J46" i="2"/>
  <c r="I46" i="2"/>
  <c r="K89" i="2"/>
  <c r="I89" i="2"/>
  <c r="E89" i="2"/>
  <c r="D89" i="2"/>
  <c r="G89" i="2"/>
  <c r="J89" i="2"/>
  <c r="I25" i="2"/>
  <c r="D25" i="2"/>
  <c r="G25" i="2"/>
  <c r="J25" i="2"/>
  <c r="J64" i="2"/>
  <c r="G64" i="2"/>
  <c r="D64" i="2"/>
  <c r="I64" i="2"/>
  <c r="G155" i="2"/>
  <c r="E155" i="2"/>
  <c r="J155" i="2"/>
  <c r="I155" i="2"/>
  <c r="K155" i="2"/>
  <c r="D155" i="2"/>
  <c r="I31" i="2"/>
  <c r="J31" i="2"/>
  <c r="G31" i="2"/>
  <c r="D31" i="2"/>
  <c r="I95" i="2"/>
  <c r="E95" i="2"/>
  <c r="K95" i="2"/>
  <c r="J95" i="2"/>
  <c r="G95" i="2"/>
  <c r="D95" i="2"/>
  <c r="J165" i="2"/>
  <c r="I165" i="2"/>
  <c r="D165" i="2"/>
  <c r="K165" i="2"/>
  <c r="G165" i="2"/>
  <c r="E165" i="2"/>
  <c r="J13" i="2"/>
  <c r="I13" i="2"/>
  <c r="G13" i="2"/>
  <c r="D13" i="2"/>
  <c r="E77" i="2"/>
  <c r="K77" i="2"/>
  <c r="J77" i="2"/>
  <c r="I77" i="2"/>
  <c r="G77" i="2"/>
  <c r="D77" i="2"/>
  <c r="E186" i="2"/>
  <c r="D186" i="2"/>
  <c r="K186" i="2"/>
  <c r="J186" i="2"/>
  <c r="I186" i="2"/>
  <c r="G186" i="2"/>
  <c r="I67" i="2"/>
  <c r="G67" i="2"/>
  <c r="J67" i="2"/>
  <c r="D67" i="2"/>
  <c r="G187" i="2"/>
  <c r="E187" i="2"/>
  <c r="J187" i="2"/>
  <c r="I187" i="2"/>
  <c r="D187" i="2"/>
  <c r="K187" i="2"/>
  <c r="J126" i="2"/>
  <c r="G126" i="2"/>
  <c r="D126" i="2"/>
  <c r="K126" i="2"/>
  <c r="I126" i="2"/>
  <c r="E126" i="2"/>
  <c r="K214" i="2"/>
  <c r="J214" i="2"/>
  <c r="E214" i="2"/>
  <c r="I214" i="2"/>
  <c r="D214" i="2"/>
  <c r="G214" i="2"/>
  <c r="G163" i="2"/>
  <c r="E163" i="2"/>
  <c r="K163" i="2"/>
  <c r="J163" i="2"/>
  <c r="I163" i="2"/>
  <c r="D163" i="2"/>
  <c r="D362" i="2"/>
  <c r="J362" i="2"/>
  <c r="I362" i="2"/>
  <c r="G362" i="2"/>
  <c r="K362" i="2"/>
  <c r="E362" i="2"/>
  <c r="K222" i="2"/>
  <c r="J222" i="2"/>
  <c r="E222" i="2"/>
  <c r="G222" i="2"/>
  <c r="D222" i="2"/>
  <c r="I222" i="2"/>
  <c r="K182" i="2"/>
  <c r="J182" i="2"/>
  <c r="E182" i="2"/>
  <c r="D182" i="2"/>
  <c r="I182" i="2"/>
  <c r="G182" i="2"/>
  <c r="J376" i="2"/>
  <c r="G376" i="2"/>
  <c r="E376" i="2"/>
  <c r="D376" i="2"/>
  <c r="K376" i="2"/>
  <c r="I376" i="2"/>
  <c r="K206" i="2"/>
  <c r="J206" i="2"/>
  <c r="E206" i="2"/>
  <c r="I206" i="2"/>
  <c r="G206" i="2"/>
  <c r="D206" i="2"/>
  <c r="I164" i="2"/>
  <c r="G164" i="2"/>
  <c r="K164" i="2"/>
  <c r="J164" i="2"/>
  <c r="E164" i="2"/>
  <c r="D164" i="2"/>
  <c r="I228" i="2"/>
  <c r="G228" i="2"/>
  <c r="K228" i="2"/>
  <c r="J228" i="2"/>
  <c r="E228" i="2"/>
  <c r="D228" i="2"/>
  <c r="G293" i="2"/>
  <c r="E293" i="2"/>
  <c r="K293" i="2"/>
  <c r="J293" i="2"/>
  <c r="I293" i="2"/>
  <c r="D293" i="2"/>
  <c r="G317" i="2"/>
  <c r="E317" i="2"/>
  <c r="K317" i="2"/>
  <c r="J317" i="2"/>
  <c r="I317" i="2"/>
  <c r="D317" i="2"/>
  <c r="I266" i="2"/>
  <c r="G266" i="2"/>
  <c r="E266" i="2"/>
  <c r="D266" i="2"/>
  <c r="K266" i="2"/>
  <c r="J266" i="2"/>
  <c r="D378" i="2"/>
  <c r="J378" i="2"/>
  <c r="I378" i="2"/>
  <c r="G378" i="2"/>
  <c r="E378" i="2"/>
  <c r="K378" i="2"/>
  <c r="D193" i="2"/>
  <c r="J193" i="2"/>
  <c r="E193" i="2"/>
  <c r="K193" i="2"/>
  <c r="I193" i="2"/>
  <c r="G193" i="2"/>
  <c r="G257" i="2"/>
  <c r="D257" i="2"/>
  <c r="J257" i="2"/>
  <c r="K257" i="2"/>
  <c r="E257" i="2"/>
  <c r="I257" i="2"/>
  <c r="G364" i="2"/>
  <c r="D364" i="2"/>
  <c r="K364" i="2"/>
  <c r="J364" i="2"/>
  <c r="I364" i="2"/>
  <c r="E364" i="2"/>
  <c r="I200" i="2"/>
  <c r="G200" i="2"/>
  <c r="E200" i="2"/>
  <c r="D200" i="2"/>
  <c r="K200" i="2"/>
  <c r="J200" i="2"/>
  <c r="E264" i="2"/>
  <c r="D264" i="2"/>
  <c r="K264" i="2"/>
  <c r="I264" i="2"/>
  <c r="J264" i="2"/>
  <c r="G264" i="2"/>
  <c r="K395" i="2"/>
  <c r="J395" i="2"/>
  <c r="I395" i="2"/>
  <c r="D395" i="2"/>
  <c r="G395" i="2"/>
  <c r="E395" i="2"/>
  <c r="E316" i="2"/>
  <c r="D316" i="2"/>
  <c r="K316" i="2"/>
  <c r="G316" i="2"/>
  <c r="J316" i="2"/>
  <c r="I316" i="2"/>
  <c r="K262" i="2"/>
  <c r="J262" i="2"/>
  <c r="I262" i="2"/>
  <c r="E262" i="2"/>
  <c r="G262" i="2"/>
  <c r="D262" i="2"/>
  <c r="K489" i="2"/>
  <c r="J489" i="2"/>
  <c r="I489" i="2"/>
  <c r="G489" i="2"/>
  <c r="E489" i="2"/>
  <c r="D489" i="2"/>
  <c r="J344" i="2"/>
  <c r="E344" i="2"/>
  <c r="D344" i="2"/>
  <c r="K344" i="2"/>
  <c r="I344" i="2"/>
  <c r="G344" i="2"/>
  <c r="D307" i="2"/>
  <c r="J307" i="2"/>
  <c r="E307" i="2"/>
  <c r="K307" i="2"/>
  <c r="I307" i="2"/>
  <c r="G307" i="2"/>
  <c r="I306" i="2"/>
  <c r="K306" i="2"/>
  <c r="J306" i="2"/>
  <c r="G306" i="2"/>
  <c r="E306" i="2"/>
  <c r="D306" i="2"/>
  <c r="J392" i="2"/>
  <c r="G392" i="2"/>
  <c r="E392" i="2"/>
  <c r="D392" i="2"/>
  <c r="K392" i="2"/>
  <c r="I392" i="2"/>
  <c r="K391" i="2"/>
  <c r="I391" i="2"/>
  <c r="E391" i="2"/>
  <c r="D391" i="2"/>
  <c r="J391" i="2"/>
  <c r="G391" i="2"/>
  <c r="G350" i="2"/>
  <c r="I350" i="2"/>
  <c r="E350" i="2"/>
  <c r="J350" i="2"/>
  <c r="D350" i="2"/>
  <c r="K350" i="2"/>
  <c r="K457" i="2"/>
  <c r="J457" i="2"/>
  <c r="I457" i="2"/>
  <c r="G457" i="2"/>
  <c r="E457" i="2"/>
  <c r="D457" i="2"/>
  <c r="K418" i="2"/>
  <c r="J418" i="2"/>
  <c r="I418" i="2"/>
  <c r="G418" i="2"/>
  <c r="E418" i="2"/>
  <c r="D418" i="2"/>
  <c r="E371" i="2"/>
  <c r="K371" i="2"/>
  <c r="J371" i="2"/>
  <c r="I371" i="2"/>
  <c r="D371" i="2"/>
  <c r="G371" i="2"/>
  <c r="K369" i="2"/>
  <c r="I369" i="2"/>
  <c r="G369" i="2"/>
  <c r="E369" i="2"/>
  <c r="D369" i="2"/>
  <c r="J369" i="2"/>
  <c r="J480" i="2"/>
  <c r="I480" i="2"/>
  <c r="G480" i="2"/>
  <c r="E480" i="2"/>
  <c r="D480" i="2"/>
  <c r="K480" i="2"/>
  <c r="I455" i="2"/>
  <c r="G455" i="2"/>
  <c r="E455" i="2"/>
  <c r="D455" i="2"/>
  <c r="K455" i="2"/>
  <c r="J455" i="2"/>
  <c r="G422" i="2"/>
  <c r="E422" i="2"/>
  <c r="D422" i="2"/>
  <c r="I422" i="2"/>
  <c r="K422" i="2"/>
  <c r="J422" i="2"/>
  <c r="G486" i="2"/>
  <c r="E486" i="2"/>
  <c r="D486" i="2"/>
  <c r="I486" i="2"/>
  <c r="K486" i="2"/>
  <c r="J486" i="2"/>
  <c r="E453" i="2"/>
  <c r="D453" i="2"/>
  <c r="K453" i="2"/>
  <c r="J453" i="2"/>
  <c r="I453" i="2"/>
  <c r="G453" i="2"/>
  <c r="D420" i="2"/>
  <c r="K420" i="2"/>
  <c r="J420" i="2"/>
  <c r="I420" i="2"/>
  <c r="G420" i="2"/>
  <c r="E420" i="2"/>
  <c r="D484" i="2"/>
  <c r="K484" i="2"/>
  <c r="J484" i="2"/>
  <c r="I484" i="2"/>
  <c r="G484" i="2"/>
  <c r="E484" i="2"/>
  <c r="K459" i="2"/>
  <c r="J459" i="2"/>
  <c r="I459" i="2"/>
  <c r="D459" i="2"/>
  <c r="G459" i="2"/>
  <c r="E459" i="2"/>
  <c r="D52" i="2"/>
  <c r="J52" i="2"/>
  <c r="I52" i="2"/>
  <c r="G52" i="2"/>
  <c r="D130" i="2"/>
  <c r="J130" i="2"/>
  <c r="I130" i="2"/>
  <c r="K130" i="2"/>
  <c r="G130" i="2"/>
  <c r="E130" i="2"/>
  <c r="G54" i="2"/>
  <c r="D54" i="2"/>
  <c r="J54" i="2"/>
  <c r="I54" i="2"/>
  <c r="K81" i="2"/>
  <c r="I81" i="2"/>
  <c r="E81" i="2"/>
  <c r="D81" i="2"/>
  <c r="J81" i="2"/>
  <c r="G81" i="2"/>
  <c r="I17" i="2"/>
  <c r="D17" i="2"/>
  <c r="J17" i="2"/>
  <c r="G17" i="2"/>
  <c r="I119" i="2"/>
  <c r="E119" i="2"/>
  <c r="D119" i="2"/>
  <c r="J119" i="2"/>
  <c r="K119" i="2"/>
  <c r="G119" i="2"/>
  <c r="K231" i="2"/>
  <c r="G231" i="2"/>
  <c r="I231" i="2"/>
  <c r="E231" i="2"/>
  <c r="D231" i="2"/>
  <c r="J231" i="2"/>
  <c r="D255" i="2"/>
  <c r="K255" i="2"/>
  <c r="J255" i="2"/>
  <c r="G255" i="2"/>
  <c r="I255" i="2"/>
  <c r="E255" i="2"/>
  <c r="E285" i="2"/>
  <c r="J285" i="2"/>
  <c r="I285" i="2"/>
  <c r="G285" i="2"/>
  <c r="D285" i="2"/>
  <c r="K285" i="2"/>
  <c r="J303" i="2"/>
  <c r="I303" i="2"/>
  <c r="D303" i="2"/>
  <c r="G303" i="2"/>
  <c r="E303" i="2"/>
  <c r="K303" i="2"/>
  <c r="J374" i="2"/>
  <c r="G374" i="2"/>
  <c r="D374" i="2"/>
  <c r="K374" i="2"/>
  <c r="I374" i="2"/>
  <c r="E374" i="2"/>
  <c r="J106" i="2"/>
  <c r="G106" i="2"/>
  <c r="E106" i="2"/>
  <c r="K106" i="2"/>
  <c r="I106" i="2"/>
  <c r="D106" i="2"/>
  <c r="G110" i="2"/>
  <c r="D110" i="2"/>
  <c r="K110" i="2"/>
  <c r="E110" i="2"/>
  <c r="J110" i="2"/>
  <c r="I110" i="2"/>
  <c r="J72" i="2"/>
  <c r="G72" i="2"/>
  <c r="D72" i="2"/>
  <c r="K72" i="2"/>
  <c r="I72" i="2"/>
  <c r="E72" i="2"/>
  <c r="G179" i="2"/>
  <c r="E179" i="2"/>
  <c r="K179" i="2"/>
  <c r="I179" i="2"/>
  <c r="D179" i="2"/>
  <c r="J179" i="2"/>
  <c r="I39" i="2"/>
  <c r="D39" i="2"/>
  <c r="J39" i="2"/>
  <c r="G39" i="2"/>
  <c r="I103" i="2"/>
  <c r="E103" i="2"/>
  <c r="D103" i="2"/>
  <c r="K103" i="2"/>
  <c r="J103" i="2"/>
  <c r="G103" i="2"/>
  <c r="G219" i="2"/>
  <c r="E219" i="2"/>
  <c r="J219" i="2"/>
  <c r="I219" i="2"/>
  <c r="K219" i="2"/>
  <c r="D219" i="2"/>
  <c r="J21" i="2"/>
  <c r="G21" i="2"/>
  <c r="I21" i="2"/>
  <c r="D21" i="2"/>
  <c r="E85" i="2"/>
  <c r="K85" i="2"/>
  <c r="J85" i="2"/>
  <c r="I85" i="2"/>
  <c r="G85" i="2"/>
  <c r="D85" i="2"/>
  <c r="E210" i="2"/>
  <c r="D210" i="2"/>
  <c r="K210" i="2"/>
  <c r="I210" i="2"/>
  <c r="G210" i="2"/>
  <c r="J210" i="2"/>
  <c r="I11" i="2"/>
  <c r="G11" i="2"/>
  <c r="J11" i="2"/>
  <c r="D11" i="2"/>
  <c r="K75" i="2"/>
  <c r="I75" i="2"/>
  <c r="G75" i="2"/>
  <c r="J75" i="2"/>
  <c r="E75" i="2"/>
  <c r="D75" i="2"/>
  <c r="J197" i="2"/>
  <c r="I197" i="2"/>
  <c r="D197" i="2"/>
  <c r="K197" i="2"/>
  <c r="G197" i="2"/>
  <c r="E197" i="2"/>
  <c r="J134" i="2"/>
  <c r="G134" i="2"/>
  <c r="D134" i="2"/>
  <c r="E134" i="2"/>
  <c r="K134" i="2"/>
  <c r="I134" i="2"/>
  <c r="E234" i="2"/>
  <c r="D234" i="2"/>
  <c r="K234" i="2"/>
  <c r="J234" i="2"/>
  <c r="G234" i="2"/>
  <c r="I234" i="2"/>
  <c r="K174" i="2"/>
  <c r="J174" i="2"/>
  <c r="E174" i="2"/>
  <c r="I174" i="2"/>
  <c r="G174" i="2"/>
  <c r="D174" i="2"/>
  <c r="E131" i="2"/>
  <c r="K131" i="2"/>
  <c r="J131" i="2"/>
  <c r="I131" i="2"/>
  <c r="G131" i="2"/>
  <c r="D131" i="2"/>
  <c r="E242" i="2"/>
  <c r="D242" i="2"/>
  <c r="K242" i="2"/>
  <c r="I242" i="2"/>
  <c r="G242" i="2"/>
  <c r="J242" i="2"/>
  <c r="E202" i="2"/>
  <c r="D202" i="2"/>
  <c r="K202" i="2"/>
  <c r="G202" i="2"/>
  <c r="I202" i="2"/>
  <c r="J202" i="2"/>
  <c r="K129" i="2"/>
  <c r="G129" i="2"/>
  <c r="J129" i="2"/>
  <c r="I129" i="2"/>
  <c r="E129" i="2"/>
  <c r="D129" i="2"/>
  <c r="E226" i="2"/>
  <c r="D226" i="2"/>
  <c r="K226" i="2"/>
  <c r="J226" i="2"/>
  <c r="I226" i="2"/>
  <c r="G226" i="2"/>
  <c r="I172" i="2"/>
  <c r="G172" i="2"/>
  <c r="K172" i="2"/>
  <c r="J172" i="2"/>
  <c r="D172" i="2"/>
  <c r="E172" i="2"/>
  <c r="I236" i="2"/>
  <c r="G236" i="2"/>
  <c r="K236" i="2"/>
  <c r="J236" i="2"/>
  <c r="D236" i="2"/>
  <c r="E236" i="2"/>
  <c r="K304" i="2"/>
  <c r="J304" i="2"/>
  <c r="E304" i="2"/>
  <c r="I304" i="2"/>
  <c r="G304" i="2"/>
  <c r="D304" i="2"/>
  <c r="K328" i="2"/>
  <c r="J328" i="2"/>
  <c r="E328" i="2"/>
  <c r="I328" i="2"/>
  <c r="G328" i="2"/>
  <c r="D328" i="2"/>
  <c r="I274" i="2"/>
  <c r="G274" i="2"/>
  <c r="E274" i="2"/>
  <c r="D274" i="2"/>
  <c r="K274" i="2"/>
  <c r="J274" i="2"/>
  <c r="G388" i="2"/>
  <c r="D388" i="2"/>
  <c r="K388" i="2"/>
  <c r="J388" i="2"/>
  <c r="I388" i="2"/>
  <c r="E388" i="2"/>
  <c r="D201" i="2"/>
  <c r="J201" i="2"/>
  <c r="K201" i="2"/>
  <c r="G201" i="2"/>
  <c r="E201" i="2"/>
  <c r="I201" i="2"/>
  <c r="G265" i="2"/>
  <c r="E265" i="2"/>
  <c r="D265" i="2"/>
  <c r="J265" i="2"/>
  <c r="I265" i="2"/>
  <c r="K265" i="2"/>
  <c r="K458" i="2"/>
  <c r="J458" i="2"/>
  <c r="I458" i="2"/>
  <c r="G458" i="2"/>
  <c r="D458" i="2"/>
  <c r="E458" i="2"/>
  <c r="I208" i="2"/>
  <c r="J208" i="2"/>
  <c r="G208" i="2"/>
  <c r="K208" i="2"/>
  <c r="E208" i="2"/>
  <c r="D208" i="2"/>
  <c r="E272" i="2"/>
  <c r="D272" i="2"/>
  <c r="K272" i="2"/>
  <c r="J272" i="2"/>
  <c r="I272" i="2"/>
  <c r="G272" i="2"/>
  <c r="K473" i="2"/>
  <c r="J473" i="2"/>
  <c r="I473" i="2"/>
  <c r="G473" i="2"/>
  <c r="E473" i="2"/>
  <c r="D473" i="2"/>
  <c r="J327" i="2"/>
  <c r="I327" i="2"/>
  <c r="D327" i="2"/>
  <c r="E327" i="2"/>
  <c r="K327" i="2"/>
  <c r="G327" i="2"/>
  <c r="K270" i="2"/>
  <c r="J270" i="2"/>
  <c r="I270" i="2"/>
  <c r="E270" i="2"/>
  <c r="D270" i="2"/>
  <c r="G270" i="2"/>
  <c r="G278" i="2"/>
  <c r="D278" i="2"/>
  <c r="K278" i="2"/>
  <c r="J278" i="2"/>
  <c r="I278" i="2"/>
  <c r="E278" i="2"/>
  <c r="I346" i="2"/>
  <c r="G346" i="2"/>
  <c r="K346" i="2"/>
  <c r="J346" i="2"/>
  <c r="E346" i="2"/>
  <c r="D346" i="2"/>
  <c r="D315" i="2"/>
  <c r="J315" i="2"/>
  <c r="K315" i="2"/>
  <c r="I315" i="2"/>
  <c r="G315" i="2"/>
  <c r="E315" i="2"/>
  <c r="I314" i="2"/>
  <c r="G314" i="2"/>
  <c r="E314" i="2"/>
  <c r="D314" i="2"/>
  <c r="K314" i="2"/>
  <c r="J314" i="2"/>
  <c r="I335" i="2"/>
  <c r="D335" i="2"/>
  <c r="K335" i="2"/>
  <c r="J335" i="2"/>
  <c r="G335" i="2"/>
  <c r="E335" i="2"/>
  <c r="K402" i="2"/>
  <c r="J402" i="2"/>
  <c r="I402" i="2"/>
  <c r="G402" i="2"/>
  <c r="E402" i="2"/>
  <c r="D402" i="2"/>
  <c r="J358" i="2"/>
  <c r="G358" i="2"/>
  <c r="D358" i="2"/>
  <c r="I358" i="2"/>
  <c r="E358" i="2"/>
  <c r="K358" i="2"/>
  <c r="J472" i="2"/>
  <c r="I472" i="2"/>
  <c r="G472" i="2"/>
  <c r="E472" i="2"/>
  <c r="D472" i="2"/>
  <c r="K472" i="2"/>
  <c r="K433" i="2"/>
  <c r="J433" i="2"/>
  <c r="I433" i="2"/>
  <c r="G433" i="2"/>
  <c r="E433" i="2"/>
  <c r="D433" i="2"/>
  <c r="E379" i="2"/>
  <c r="K379" i="2"/>
  <c r="J379" i="2"/>
  <c r="I379" i="2"/>
  <c r="G379" i="2"/>
  <c r="D379" i="2"/>
  <c r="K377" i="2"/>
  <c r="I377" i="2"/>
  <c r="G377" i="2"/>
  <c r="E377" i="2"/>
  <c r="J377" i="2"/>
  <c r="D377" i="2"/>
  <c r="I399" i="2"/>
  <c r="G399" i="2"/>
  <c r="E399" i="2"/>
  <c r="D399" i="2"/>
  <c r="J399" i="2"/>
  <c r="K399" i="2"/>
  <c r="I463" i="2"/>
  <c r="G463" i="2"/>
  <c r="E463" i="2"/>
  <c r="D463" i="2"/>
  <c r="J463" i="2"/>
  <c r="K463" i="2"/>
  <c r="G430" i="2"/>
  <c r="E430" i="2"/>
  <c r="D430" i="2"/>
  <c r="J430" i="2"/>
  <c r="I430" i="2"/>
  <c r="K430" i="2"/>
  <c r="E397" i="2"/>
  <c r="D397" i="2"/>
  <c r="K397" i="2"/>
  <c r="J397" i="2"/>
  <c r="G397" i="2"/>
  <c r="I397" i="2"/>
  <c r="E461" i="2"/>
  <c r="D461" i="2"/>
  <c r="K461" i="2"/>
  <c r="J461" i="2"/>
  <c r="G461" i="2"/>
  <c r="I461" i="2"/>
  <c r="D428" i="2"/>
  <c r="K428" i="2"/>
  <c r="J428" i="2"/>
  <c r="G428" i="2"/>
  <c r="I428" i="2"/>
  <c r="E428" i="2"/>
  <c r="K403" i="2"/>
  <c r="J403" i="2"/>
  <c r="I403" i="2"/>
  <c r="E403" i="2"/>
  <c r="G403" i="2"/>
  <c r="D403" i="2"/>
  <c r="K467" i="2"/>
  <c r="J467" i="2"/>
  <c r="I467" i="2"/>
  <c r="E467" i="2"/>
  <c r="D467" i="2"/>
  <c r="G467" i="2"/>
  <c r="D36" i="2"/>
  <c r="J36" i="2"/>
  <c r="I36" i="2"/>
  <c r="G36" i="2"/>
  <c r="K198" i="2"/>
  <c r="J198" i="2"/>
  <c r="E198" i="2"/>
  <c r="I198" i="2"/>
  <c r="G198" i="2"/>
  <c r="D198" i="2"/>
  <c r="E300" i="2"/>
  <c r="D300" i="2"/>
  <c r="K300" i="2"/>
  <c r="J300" i="2"/>
  <c r="I300" i="2"/>
  <c r="G300" i="2"/>
  <c r="J88" i="2"/>
  <c r="G88" i="2"/>
  <c r="D88" i="2"/>
  <c r="K88" i="2"/>
  <c r="I88" i="2"/>
  <c r="E88" i="2"/>
  <c r="E101" i="2"/>
  <c r="K101" i="2"/>
  <c r="J101" i="2"/>
  <c r="I101" i="2"/>
  <c r="G101" i="2"/>
  <c r="D101" i="2"/>
  <c r="K158" i="2"/>
  <c r="J158" i="2"/>
  <c r="E158" i="2"/>
  <c r="G158" i="2"/>
  <c r="D158" i="2"/>
  <c r="I158" i="2"/>
  <c r="G372" i="2"/>
  <c r="D372" i="2"/>
  <c r="K372" i="2"/>
  <c r="J372" i="2"/>
  <c r="E372" i="2"/>
  <c r="I372" i="2"/>
  <c r="I160" i="2"/>
  <c r="E160" i="2"/>
  <c r="D160" i="2"/>
  <c r="K160" i="2"/>
  <c r="J160" i="2"/>
  <c r="G160" i="2"/>
  <c r="K410" i="2"/>
  <c r="J410" i="2"/>
  <c r="I410" i="2"/>
  <c r="G410" i="2"/>
  <c r="D410" i="2"/>
  <c r="E410" i="2"/>
  <c r="J400" i="2"/>
  <c r="I400" i="2"/>
  <c r="G400" i="2"/>
  <c r="E400" i="2"/>
  <c r="D400" i="2"/>
  <c r="K400" i="2"/>
  <c r="J90" i="2"/>
  <c r="G90" i="2"/>
  <c r="E90" i="2"/>
  <c r="K90" i="2"/>
  <c r="I90" i="2"/>
  <c r="D90" i="2"/>
  <c r="G94" i="2"/>
  <c r="D94" i="2"/>
  <c r="K94" i="2"/>
  <c r="E94" i="2"/>
  <c r="J94" i="2"/>
  <c r="I94" i="2"/>
  <c r="G30" i="2"/>
  <c r="D30" i="2"/>
  <c r="I30" i="2"/>
  <c r="J30" i="2"/>
  <c r="K73" i="2"/>
  <c r="I73" i="2"/>
  <c r="E73" i="2"/>
  <c r="D73" i="2"/>
  <c r="J73" i="2"/>
  <c r="G73" i="2"/>
  <c r="J16" i="2"/>
  <c r="G16" i="2"/>
  <c r="D16" i="2"/>
  <c r="I16" i="2"/>
  <c r="J80" i="2"/>
  <c r="G80" i="2"/>
  <c r="D80" i="2"/>
  <c r="E80" i="2"/>
  <c r="K80" i="2"/>
  <c r="I80" i="2"/>
  <c r="K199" i="2"/>
  <c r="G199" i="2"/>
  <c r="I199" i="2"/>
  <c r="E199" i="2"/>
  <c r="J199" i="2"/>
  <c r="D199" i="2"/>
  <c r="I47" i="2"/>
  <c r="J47" i="2"/>
  <c r="G47" i="2"/>
  <c r="D47" i="2"/>
  <c r="I111" i="2"/>
  <c r="E111" i="2"/>
  <c r="D111" i="2"/>
  <c r="K111" i="2"/>
  <c r="J111" i="2"/>
  <c r="G111" i="2"/>
  <c r="G243" i="2"/>
  <c r="E243" i="2"/>
  <c r="K243" i="2"/>
  <c r="I243" i="2"/>
  <c r="D243" i="2"/>
  <c r="J243" i="2"/>
  <c r="J29" i="2"/>
  <c r="I29" i="2"/>
  <c r="G29" i="2"/>
  <c r="D29" i="2"/>
  <c r="E93" i="2"/>
  <c r="K93" i="2"/>
  <c r="J93" i="2"/>
  <c r="I93" i="2"/>
  <c r="G93" i="2"/>
  <c r="D93" i="2"/>
  <c r="K230" i="2"/>
  <c r="J230" i="2"/>
  <c r="E230" i="2"/>
  <c r="I230" i="2"/>
  <c r="G230" i="2"/>
  <c r="D230" i="2"/>
  <c r="I19" i="2"/>
  <c r="G19" i="2"/>
  <c r="J19" i="2"/>
  <c r="D19" i="2"/>
  <c r="K83" i="2"/>
  <c r="I83" i="2"/>
  <c r="G83" i="2"/>
  <c r="D83" i="2"/>
  <c r="J83" i="2"/>
  <c r="E83" i="2"/>
  <c r="J221" i="2"/>
  <c r="I221" i="2"/>
  <c r="D221" i="2"/>
  <c r="G221" i="2"/>
  <c r="E221" i="2"/>
  <c r="K221" i="2"/>
  <c r="J142" i="2"/>
  <c r="I142" i="2"/>
  <c r="G142" i="2"/>
  <c r="D142" i="2"/>
  <c r="K142" i="2"/>
  <c r="E142" i="2"/>
  <c r="J245" i="2"/>
  <c r="I245" i="2"/>
  <c r="D245" i="2"/>
  <c r="K245" i="2"/>
  <c r="E245" i="2"/>
  <c r="G245" i="2"/>
  <c r="E194" i="2"/>
  <c r="D194" i="2"/>
  <c r="K194" i="2"/>
  <c r="J194" i="2"/>
  <c r="I194" i="2"/>
  <c r="G194" i="2"/>
  <c r="E139" i="2"/>
  <c r="D139" i="2"/>
  <c r="K139" i="2"/>
  <c r="J139" i="2"/>
  <c r="I139" i="2"/>
  <c r="G139" i="2"/>
  <c r="J253" i="2"/>
  <c r="I253" i="2"/>
  <c r="D253" i="2"/>
  <c r="G253" i="2"/>
  <c r="E253" i="2"/>
  <c r="K253" i="2"/>
  <c r="J213" i="2"/>
  <c r="I213" i="2"/>
  <c r="D213" i="2"/>
  <c r="E213" i="2"/>
  <c r="K213" i="2"/>
  <c r="G213" i="2"/>
  <c r="K137" i="2"/>
  <c r="I137" i="2"/>
  <c r="G137" i="2"/>
  <c r="J137" i="2"/>
  <c r="E137" i="2"/>
  <c r="D137" i="2"/>
  <c r="J237" i="2"/>
  <c r="I237" i="2"/>
  <c r="D237" i="2"/>
  <c r="K237" i="2"/>
  <c r="G237" i="2"/>
  <c r="E237" i="2"/>
  <c r="I180" i="2"/>
  <c r="G180" i="2"/>
  <c r="E180" i="2"/>
  <c r="D180" i="2"/>
  <c r="K180" i="2"/>
  <c r="J180" i="2"/>
  <c r="I244" i="2"/>
  <c r="G244" i="2"/>
  <c r="E244" i="2"/>
  <c r="D244" i="2"/>
  <c r="K244" i="2"/>
  <c r="J244" i="2"/>
  <c r="E324" i="2"/>
  <c r="D324" i="2"/>
  <c r="K324" i="2"/>
  <c r="J324" i="2"/>
  <c r="I324" i="2"/>
  <c r="G324" i="2"/>
  <c r="K337" i="2"/>
  <c r="G337" i="2"/>
  <c r="E337" i="2"/>
  <c r="J337" i="2"/>
  <c r="I337" i="2"/>
  <c r="D337" i="2"/>
  <c r="I282" i="2"/>
  <c r="J282" i="2"/>
  <c r="G282" i="2"/>
  <c r="E282" i="2"/>
  <c r="D282" i="2"/>
  <c r="K282" i="2"/>
  <c r="J456" i="2"/>
  <c r="I456" i="2"/>
  <c r="G456" i="2"/>
  <c r="E456" i="2"/>
  <c r="D456" i="2"/>
  <c r="K456" i="2"/>
  <c r="D209" i="2"/>
  <c r="J209" i="2"/>
  <c r="I209" i="2"/>
  <c r="G209" i="2"/>
  <c r="E209" i="2"/>
  <c r="K209" i="2"/>
  <c r="G273" i="2"/>
  <c r="E273" i="2"/>
  <c r="D273" i="2"/>
  <c r="K273" i="2"/>
  <c r="J273" i="2"/>
  <c r="I273" i="2"/>
  <c r="I152" i="2"/>
  <c r="K152" i="2"/>
  <c r="J152" i="2"/>
  <c r="G152" i="2"/>
  <c r="D152" i="2"/>
  <c r="E152" i="2"/>
  <c r="I216" i="2"/>
  <c r="K216" i="2"/>
  <c r="J216" i="2"/>
  <c r="G216" i="2"/>
  <c r="D216" i="2"/>
  <c r="E216" i="2"/>
  <c r="E292" i="2"/>
  <c r="D292" i="2"/>
  <c r="K292" i="2"/>
  <c r="I292" i="2"/>
  <c r="G292" i="2"/>
  <c r="J292" i="2"/>
  <c r="D263" i="2"/>
  <c r="K263" i="2"/>
  <c r="J263" i="2"/>
  <c r="G263" i="2"/>
  <c r="E263" i="2"/>
  <c r="I263" i="2"/>
  <c r="K329" i="2"/>
  <c r="G329" i="2"/>
  <c r="D329" i="2"/>
  <c r="J329" i="2"/>
  <c r="I329" i="2"/>
  <c r="E329" i="2"/>
  <c r="K289" i="2"/>
  <c r="G289" i="2"/>
  <c r="J289" i="2"/>
  <c r="I289" i="2"/>
  <c r="E289" i="2"/>
  <c r="D289" i="2"/>
  <c r="G286" i="2"/>
  <c r="K286" i="2"/>
  <c r="J286" i="2"/>
  <c r="I286" i="2"/>
  <c r="E286" i="2"/>
  <c r="D286" i="2"/>
  <c r="J360" i="2"/>
  <c r="G360" i="2"/>
  <c r="E360" i="2"/>
  <c r="D360" i="2"/>
  <c r="K360" i="2"/>
  <c r="I360" i="2"/>
  <c r="D323" i="2"/>
  <c r="J323" i="2"/>
  <c r="I323" i="2"/>
  <c r="G323" i="2"/>
  <c r="E323" i="2"/>
  <c r="K323" i="2"/>
  <c r="I322" i="2"/>
  <c r="K322" i="2"/>
  <c r="J322" i="2"/>
  <c r="G322" i="2"/>
  <c r="E322" i="2"/>
  <c r="D322" i="2"/>
  <c r="I343" i="2"/>
  <c r="D343" i="2"/>
  <c r="E343" i="2"/>
  <c r="K343" i="2"/>
  <c r="J343" i="2"/>
  <c r="G343" i="2"/>
  <c r="K417" i="2"/>
  <c r="J417" i="2"/>
  <c r="I417" i="2"/>
  <c r="G417" i="2"/>
  <c r="E417" i="2"/>
  <c r="D417" i="2"/>
  <c r="J366" i="2"/>
  <c r="G366" i="2"/>
  <c r="D366" i="2"/>
  <c r="E366" i="2"/>
  <c r="K366" i="2"/>
  <c r="I366" i="2"/>
  <c r="I357" i="2"/>
  <c r="E357" i="2"/>
  <c r="K357" i="2"/>
  <c r="D357" i="2"/>
  <c r="J357" i="2"/>
  <c r="G357" i="2"/>
  <c r="J448" i="2"/>
  <c r="I448" i="2"/>
  <c r="G448" i="2"/>
  <c r="E448" i="2"/>
  <c r="D448" i="2"/>
  <c r="K448" i="2"/>
  <c r="E387" i="2"/>
  <c r="K387" i="2"/>
  <c r="J387" i="2"/>
  <c r="I387" i="2"/>
  <c r="G387" i="2"/>
  <c r="D387" i="2"/>
  <c r="K385" i="2"/>
  <c r="I385" i="2"/>
  <c r="G385" i="2"/>
  <c r="E385" i="2"/>
  <c r="J385" i="2"/>
  <c r="D385" i="2"/>
  <c r="I407" i="2"/>
  <c r="G407" i="2"/>
  <c r="E407" i="2"/>
  <c r="D407" i="2"/>
  <c r="K407" i="2"/>
  <c r="J407" i="2"/>
  <c r="I471" i="2"/>
  <c r="G471" i="2"/>
  <c r="E471" i="2"/>
  <c r="D471" i="2"/>
  <c r="K471" i="2"/>
  <c r="J471" i="2"/>
  <c r="G438" i="2"/>
  <c r="E438" i="2"/>
  <c r="D438" i="2"/>
  <c r="K438" i="2"/>
  <c r="J438" i="2"/>
  <c r="I438" i="2"/>
  <c r="E405" i="2"/>
  <c r="D405" i="2"/>
  <c r="K405" i="2"/>
  <c r="I405" i="2"/>
  <c r="G405" i="2"/>
  <c r="J405" i="2"/>
  <c r="E469" i="2"/>
  <c r="D469" i="2"/>
  <c r="K469" i="2"/>
  <c r="I469" i="2"/>
  <c r="G469" i="2"/>
  <c r="J469" i="2"/>
  <c r="D436" i="2"/>
  <c r="K436" i="2"/>
  <c r="J436" i="2"/>
  <c r="I436" i="2"/>
  <c r="E436" i="2"/>
  <c r="G436" i="2"/>
  <c r="K411" i="2"/>
  <c r="J411" i="2"/>
  <c r="I411" i="2"/>
  <c r="G411" i="2"/>
  <c r="E411" i="2"/>
  <c r="D411" i="2"/>
  <c r="K475" i="2"/>
  <c r="J475" i="2"/>
  <c r="I475" i="2"/>
  <c r="G475" i="2"/>
  <c r="E475" i="2"/>
  <c r="D475" i="2"/>
  <c r="D20" i="2"/>
  <c r="J20" i="2"/>
  <c r="I20" i="2"/>
  <c r="G20" i="2"/>
  <c r="G38" i="2"/>
  <c r="D38" i="2"/>
  <c r="J38" i="2"/>
  <c r="I38" i="2"/>
  <c r="I65" i="2"/>
  <c r="D65" i="2"/>
  <c r="J65" i="2"/>
  <c r="G65" i="2"/>
  <c r="K159" i="2"/>
  <c r="G159" i="2"/>
  <c r="J159" i="2"/>
  <c r="E159" i="2"/>
  <c r="D159" i="2"/>
  <c r="I159" i="2"/>
  <c r="E154" i="2"/>
  <c r="D154" i="2"/>
  <c r="K154" i="2"/>
  <c r="J154" i="2"/>
  <c r="I154" i="2"/>
  <c r="G154" i="2"/>
  <c r="K10" i="2" l="1"/>
  <c r="E11" i="2" s="1"/>
  <c r="K11" i="2" s="1"/>
  <c r="E12" i="2" s="1"/>
  <c r="K12" i="2" s="1"/>
  <c r="E13" i="2" s="1"/>
  <c r="K13" i="2" s="1"/>
  <c r="E14" i="2" s="1"/>
  <c r="K14" i="2" s="1"/>
  <c r="E15" i="2" s="1"/>
  <c r="K15" i="2" s="1"/>
  <c r="E16" i="2" s="1"/>
  <c r="K16" i="2" s="1"/>
  <c r="E17" i="2" s="1"/>
  <c r="K17" i="2" s="1"/>
  <c r="E18" i="2" s="1"/>
  <c r="K18" i="2" s="1"/>
  <c r="E19" i="2" s="1"/>
  <c r="K19" i="2" s="1"/>
  <c r="E20" i="2" s="1"/>
  <c r="K20" i="2" s="1"/>
  <c r="E21" i="2" s="1"/>
  <c r="K21" i="2" s="1"/>
  <c r="E22" i="2" s="1"/>
  <c r="K22" i="2" s="1"/>
  <c r="E23" i="2" s="1"/>
  <c r="K23" i="2" s="1"/>
  <c r="E24" i="2" s="1"/>
  <c r="K24" i="2" s="1"/>
  <c r="E25" i="2" s="1"/>
  <c r="K25" i="2" s="1"/>
  <c r="E26" i="2" s="1"/>
  <c r="K26" i="2" s="1"/>
  <c r="E27" i="2" s="1"/>
  <c r="K27" i="2" s="1"/>
  <c r="E28" i="2" s="1"/>
  <c r="K28" i="2" s="1"/>
  <c r="E29" i="2" s="1"/>
  <c r="K29" i="2" s="1"/>
  <c r="E30" i="2" s="1"/>
  <c r="K30" i="2" s="1"/>
  <c r="E31" i="2" s="1"/>
  <c r="K31" i="2" s="1"/>
  <c r="E32" i="2" s="1"/>
  <c r="K32" i="2" s="1"/>
  <c r="E33" i="2" s="1"/>
  <c r="K33" i="2" s="1"/>
  <c r="E34" i="2" s="1"/>
  <c r="K34" i="2" s="1"/>
  <c r="E35" i="2" s="1"/>
  <c r="K35" i="2" s="1"/>
  <c r="E36" i="2" s="1"/>
  <c r="K36" i="2" s="1"/>
  <c r="E37" i="2" s="1"/>
  <c r="K37" i="2" s="1"/>
  <c r="E38" i="2" s="1"/>
  <c r="K38" i="2" s="1"/>
  <c r="E39" i="2" s="1"/>
  <c r="K39" i="2" s="1"/>
  <c r="E40" i="2" s="1"/>
  <c r="K40" i="2" s="1"/>
  <c r="E41" i="2" s="1"/>
  <c r="K41" i="2" s="1"/>
  <c r="E42" i="2" s="1"/>
  <c r="K42" i="2" s="1"/>
  <c r="E43" i="2" s="1"/>
  <c r="K43" i="2" s="1"/>
  <c r="E44" i="2" s="1"/>
  <c r="K44" i="2" s="1"/>
  <c r="E45" i="2" s="1"/>
  <c r="K45" i="2" s="1"/>
  <c r="E46" i="2" s="1"/>
  <c r="K46" i="2" s="1"/>
  <c r="E47" i="2" s="1"/>
  <c r="K47" i="2" s="1"/>
  <c r="E48" i="2" s="1"/>
  <c r="K48" i="2" s="1"/>
  <c r="E49" i="2" s="1"/>
  <c r="K49" i="2" s="1"/>
  <c r="E50" i="2" s="1"/>
  <c r="K50" i="2" s="1"/>
  <c r="E51" i="2" s="1"/>
  <c r="K51" i="2" s="1"/>
  <c r="E52" i="2" s="1"/>
  <c r="K52" i="2" s="1"/>
  <c r="E53" i="2" s="1"/>
  <c r="K53" i="2" s="1"/>
  <c r="E54" i="2" s="1"/>
  <c r="K54" i="2" s="1"/>
  <c r="E55" i="2" s="1"/>
  <c r="K55" i="2" s="1"/>
  <c r="E56" i="2" s="1"/>
  <c r="K56" i="2" s="1"/>
  <c r="E57" i="2" s="1"/>
  <c r="K57" i="2" s="1"/>
  <c r="E58" i="2" s="1"/>
  <c r="K58" i="2" s="1"/>
  <c r="E59" i="2" s="1"/>
  <c r="K59" i="2" s="1"/>
  <c r="E60" i="2" s="1"/>
  <c r="K60" i="2" s="1"/>
  <c r="E61" i="2" s="1"/>
  <c r="K61" i="2" s="1"/>
  <c r="E62" i="2" s="1"/>
  <c r="K62" i="2" s="1"/>
  <c r="E63" i="2" s="1"/>
  <c r="K63" i="2" s="1"/>
  <c r="E64" i="2" s="1"/>
  <c r="K64" i="2" s="1"/>
  <c r="E65" i="2" s="1"/>
  <c r="K65" i="2" s="1"/>
  <c r="E66" i="2" s="1"/>
  <c r="K66" i="2" s="1"/>
  <c r="E67" i="2" s="1"/>
  <c r="K67" i="2" s="1"/>
  <c r="E68" i="2" s="1"/>
  <c r="K68" i="2" s="1"/>
  <c r="E69" i="2" s="1"/>
  <c r="K69" i="2" s="1"/>
  <c r="F19" i="1"/>
  <c r="G14" i="1"/>
  <c r="F11" i="1"/>
  <c r="D11" i="1"/>
  <c r="F12" i="1" l="1"/>
  <c r="G11" i="1"/>
  <c r="D23" i="1" l="1"/>
  <c r="D19" i="1"/>
  <c r="G19" i="1" s="1"/>
  <c r="D16" i="1"/>
  <c r="D15" i="1"/>
  <c r="D14" i="1"/>
  <c r="D12" i="1"/>
  <c r="E15" i="1" l="1"/>
  <c r="G15" i="1"/>
  <c r="E16" i="1"/>
  <c r="F16" i="1" s="1"/>
  <c r="F20" i="1" s="1"/>
  <c r="F21" i="1" s="1"/>
  <c r="G16" i="1"/>
  <c r="D20" i="1"/>
  <c r="G20" i="1" s="1"/>
  <c r="D21" i="1"/>
  <c r="D24" i="1" s="1"/>
  <c r="E19" i="1" l="1"/>
  <c r="E11" i="1"/>
  <c r="E12" i="1" s="1"/>
  <c r="E14" i="1"/>
  <c r="E20" i="1" l="1"/>
  <c r="E21" i="1" s="1"/>
</calcChain>
</file>

<file path=xl/sharedStrings.xml><?xml version="1.0" encoding="utf-8"?>
<sst xmlns="http://schemas.openxmlformats.org/spreadsheetml/2006/main" count="56" uniqueCount="51">
  <si>
    <t>Location</t>
  </si>
  <si>
    <t>Cost of Goods Sold</t>
  </si>
  <si>
    <t>Gross Profit</t>
  </si>
  <si>
    <t>Operating Expenses</t>
  </si>
  <si>
    <t>Rent Expense</t>
  </si>
  <si>
    <t>Fixed</t>
  </si>
  <si>
    <t>Employee Expense</t>
  </si>
  <si>
    <t>Total Operating Expenses</t>
  </si>
  <si>
    <t>Central Administrative Costs</t>
  </si>
  <si>
    <t>Annual</t>
  </si>
  <si>
    <t>Pecent of Gross Revenue</t>
  </si>
  <si>
    <t>Name of SE</t>
  </si>
  <si>
    <t>Social Enterprise Proforma</t>
  </si>
  <si>
    <t>Where SE is Located</t>
  </si>
  <si>
    <t xml:space="preserve">Start Up Capital </t>
  </si>
  <si>
    <t>Recapitalization</t>
  </si>
  <si>
    <t>Mortgage Calculator</t>
  </si>
  <si>
    <t xml:space="preserve">  User-Input Fields:</t>
  </si>
  <si>
    <t xml:space="preserve">  Fixed Calculations:</t>
  </si>
  <si>
    <t xml:space="preserve">  Loan Amount:</t>
  </si>
  <si>
    <t xml:space="preserve">  Scheduled Payment Amount:</t>
  </si>
  <si>
    <t xml:space="preserve">  Interest Rate (%):</t>
  </si>
  <si>
    <t xml:space="preserve">  Total No. Payments:</t>
  </si>
  <si>
    <t xml:space="preserve">  Number of Years:</t>
  </si>
  <si>
    <t xml:space="preserve">  Total Payment Amount:</t>
  </si>
  <si>
    <t xml:space="preserve">  Number of  Payments Per Year:</t>
  </si>
  <si>
    <t xml:space="preserve">  Total Interest Paid:</t>
  </si>
  <si>
    <t xml:space="preserve">  Start Date (optional):</t>
  </si>
  <si>
    <t xml:space="preserve">  Date of Last Payment:</t>
  </si>
  <si>
    <t>Payment
No.</t>
  </si>
  <si>
    <t>Date</t>
  </si>
  <si>
    <t>Start
Balance</t>
  </si>
  <si>
    <t>Payment
Amount</t>
  </si>
  <si>
    <t>Capital
Paid</t>
  </si>
  <si>
    <t>Interest
Paid</t>
  </si>
  <si>
    <t>Remaining
Balance</t>
  </si>
  <si>
    <r>
      <rPr>
        <b/>
        <sz val="11"/>
        <color theme="1"/>
        <rFont val="Calibri"/>
        <family val="2"/>
        <scheme val="minor"/>
      </rPr>
      <t>Cash Flow</t>
    </r>
    <r>
      <rPr>
        <sz val="11"/>
        <color theme="1"/>
        <rFont val="Calibri"/>
        <family val="2"/>
        <scheme val="minor"/>
      </rPr>
      <t xml:space="preserve"> </t>
    </r>
  </si>
  <si>
    <t>Weekly Hours Scheduled</t>
  </si>
  <si>
    <t>Term 60M</t>
  </si>
  <si>
    <t>Hourly Employee Wage</t>
  </si>
  <si>
    <t>Monthly Units</t>
  </si>
  <si>
    <t>Unit Price</t>
  </si>
  <si>
    <t>Maintenance</t>
  </si>
  <si>
    <t>Your Salary</t>
  </si>
  <si>
    <t>P/L</t>
  </si>
  <si>
    <t>Revenue</t>
  </si>
  <si>
    <t>Your Base Salary</t>
  </si>
  <si>
    <t>of Revenue</t>
  </si>
  <si>
    <t>Yellow Can Be Changed</t>
  </si>
  <si>
    <t>Grey are Formulas (Do Not Change)</t>
  </si>
  <si>
    <t>Net Profit/Loss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</si>
</sst>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&quot;$&quot;#,##0"/>
    <numFmt numFmtId="167" formatCode="[$$-409]#,##0.00"/>
    <numFmt numFmtId="168" formatCode="dd\-mmm\-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indexed="12"/>
      <name val="Calibri"/>
      <family val="2"/>
    </font>
    <font>
      <sz val="10"/>
      <name val="Calibri"/>
      <family val="2"/>
    </font>
    <font>
      <i/>
      <sz val="9"/>
      <color indexed="48"/>
      <name val="Calibri"/>
      <family val="2"/>
    </font>
    <font>
      <sz val="10"/>
      <color indexed="48"/>
      <name val="Arial"/>
    </font>
    <font>
      <i/>
      <sz val="9"/>
      <color indexed="12"/>
      <name val="Calibri"/>
      <family val="2"/>
    </font>
    <font>
      <b/>
      <sz val="10"/>
      <color indexed="10"/>
      <name val="Calibri"/>
      <family val="2"/>
    </font>
    <font>
      <b/>
      <sz val="10"/>
      <color indexed="4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 style="hair">
        <color indexed="44"/>
      </bottom>
      <diagonal/>
    </border>
    <border>
      <left/>
      <right/>
      <top style="thin">
        <color indexed="44"/>
      </top>
      <bottom style="hair">
        <color indexed="44"/>
      </bottom>
      <diagonal/>
    </border>
    <border>
      <left/>
      <right style="thin">
        <color indexed="44"/>
      </right>
      <top style="thin">
        <color indexed="44"/>
      </top>
      <bottom style="hair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hair">
        <color indexed="44"/>
      </bottom>
      <diagonal/>
    </border>
    <border>
      <left style="thin">
        <color indexed="44"/>
      </left>
      <right/>
      <top style="hair">
        <color indexed="44"/>
      </top>
      <bottom style="hair">
        <color indexed="44"/>
      </bottom>
      <diagonal/>
    </border>
    <border>
      <left/>
      <right/>
      <top style="hair">
        <color indexed="44"/>
      </top>
      <bottom style="hair">
        <color indexed="44"/>
      </bottom>
      <diagonal/>
    </border>
    <border>
      <left style="thin">
        <color indexed="44"/>
      </left>
      <right/>
      <top/>
      <bottom/>
      <diagonal/>
    </border>
    <border>
      <left/>
      <right style="thin">
        <color indexed="44"/>
      </right>
      <top/>
      <bottom/>
      <diagonal/>
    </border>
    <border>
      <left/>
      <right style="thin">
        <color indexed="44"/>
      </right>
      <top style="hair">
        <color indexed="44"/>
      </top>
      <bottom style="hair">
        <color indexed="44"/>
      </bottom>
      <diagonal/>
    </border>
    <border>
      <left style="thin">
        <color indexed="44"/>
      </left>
      <right style="thin">
        <color indexed="44"/>
      </right>
      <top style="hair">
        <color indexed="44"/>
      </top>
      <bottom style="hair">
        <color indexed="44"/>
      </bottom>
      <diagonal/>
    </border>
    <border>
      <left style="thin">
        <color indexed="44"/>
      </left>
      <right/>
      <top style="hair">
        <color indexed="44"/>
      </top>
      <bottom/>
      <diagonal/>
    </border>
    <border>
      <left/>
      <right style="thin">
        <color indexed="44"/>
      </right>
      <top style="hair">
        <color indexed="44"/>
      </top>
      <bottom/>
      <diagonal/>
    </border>
    <border>
      <left style="thin">
        <color indexed="44"/>
      </left>
      <right/>
      <top style="hair">
        <color indexed="44"/>
      </top>
      <bottom style="thin">
        <color indexed="44"/>
      </bottom>
      <diagonal/>
    </border>
    <border>
      <left/>
      <right/>
      <top style="hair">
        <color indexed="44"/>
      </top>
      <bottom style="thin">
        <color indexed="44"/>
      </bottom>
      <diagonal/>
    </border>
    <border>
      <left/>
      <right style="thin">
        <color indexed="44"/>
      </right>
      <top style="hair">
        <color indexed="44"/>
      </top>
      <bottom style="thin">
        <color indexed="44"/>
      </bottom>
      <diagonal/>
    </border>
    <border>
      <left style="thin">
        <color indexed="44"/>
      </left>
      <right/>
      <top/>
      <bottom style="thin">
        <color indexed="44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/>
      <right/>
      <top/>
      <bottom style="medium">
        <color indexed="44"/>
      </bottom>
      <diagonal/>
    </border>
    <border>
      <left style="medium">
        <color indexed="44"/>
      </left>
      <right/>
      <top style="medium">
        <color indexed="44"/>
      </top>
      <bottom style="medium">
        <color indexed="44"/>
      </bottom>
      <diagonal/>
    </border>
    <border>
      <left/>
      <right style="hair">
        <color indexed="44"/>
      </right>
      <top style="medium">
        <color indexed="44"/>
      </top>
      <bottom style="medium">
        <color indexed="44"/>
      </bottom>
      <diagonal/>
    </border>
    <border>
      <left/>
      <right/>
      <top style="medium">
        <color indexed="44"/>
      </top>
      <bottom style="medium">
        <color indexed="44"/>
      </bottom>
      <diagonal/>
    </border>
    <border>
      <left style="hair">
        <color indexed="44"/>
      </left>
      <right/>
      <top style="medium">
        <color indexed="44"/>
      </top>
      <bottom style="medium">
        <color indexed="44"/>
      </bottom>
      <diagonal/>
    </border>
    <border>
      <left style="hair">
        <color indexed="44"/>
      </left>
      <right style="hair">
        <color indexed="44"/>
      </right>
      <top style="medium">
        <color indexed="44"/>
      </top>
      <bottom style="medium">
        <color indexed="44"/>
      </bottom>
      <diagonal/>
    </border>
    <border>
      <left/>
      <right style="medium">
        <color indexed="44"/>
      </right>
      <top style="medium">
        <color indexed="44"/>
      </top>
      <bottom style="medium">
        <color indexed="44"/>
      </bottom>
      <diagonal/>
    </border>
    <border>
      <left/>
      <right style="hair">
        <color indexed="44"/>
      </right>
      <top/>
      <bottom/>
      <diagonal/>
    </border>
    <border>
      <left style="hair">
        <color indexed="44"/>
      </left>
      <right style="hair">
        <color indexed="44"/>
      </right>
      <top/>
      <bottom/>
      <diagonal/>
    </border>
    <border>
      <left style="hair">
        <color indexed="44"/>
      </left>
      <right/>
      <top/>
      <bottom/>
      <diagonal/>
    </border>
    <border>
      <left/>
      <right style="medium">
        <color indexed="4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Border="1"/>
    <xf numFmtId="0" fontId="2" fillId="0" borderId="4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37" fontId="2" fillId="0" borderId="0" xfId="0" applyNumberFormat="1" applyFont="1" applyBorder="1" applyAlignment="1">
      <alignment horizontal="center"/>
    </xf>
    <xf numFmtId="9" fontId="0" fillId="0" borderId="0" xfId="2" applyFont="1" applyBorder="1" applyAlignment="1">
      <alignment horizontal="center"/>
    </xf>
    <xf numFmtId="0" fontId="0" fillId="0" borderId="4" xfId="0" applyBorder="1"/>
    <xf numFmtId="37" fontId="0" fillId="0" borderId="0" xfId="1" applyNumberFormat="1" applyFont="1" applyBorder="1"/>
    <xf numFmtId="0" fontId="0" fillId="0" borderId="4" xfId="0" applyFill="1" applyBorder="1"/>
    <xf numFmtId="0" fontId="0" fillId="0" borderId="0" xfId="0" applyFill="1" applyBorder="1"/>
    <xf numFmtId="37" fontId="0" fillId="0" borderId="0" xfId="1" applyNumberFormat="1" applyFont="1" applyFill="1" applyBorder="1"/>
    <xf numFmtId="165" fontId="0" fillId="0" borderId="0" xfId="0" applyNumberFormat="1" applyFill="1" applyBorder="1" applyAlignment="1">
      <alignment horizontal="center"/>
    </xf>
    <xf numFmtId="0" fontId="0" fillId="2" borderId="0" xfId="0" applyFill="1"/>
    <xf numFmtId="0" fontId="2" fillId="0" borderId="0" xfId="0" applyFont="1"/>
    <xf numFmtId="37" fontId="0" fillId="2" borderId="0" xfId="1" applyNumberFormat="1" applyFont="1" applyFill="1" applyBorder="1"/>
    <xf numFmtId="9" fontId="0" fillId="0" borderId="0" xfId="0" applyNumberFormat="1"/>
    <xf numFmtId="0" fontId="4" fillId="3" borderId="0" xfId="0" applyFont="1" applyFill="1" applyProtection="1"/>
    <xf numFmtId="0" fontId="0" fillId="3" borderId="0" xfId="0" applyFill="1" applyProtection="1"/>
    <xf numFmtId="0" fontId="6" fillId="3" borderId="0" xfId="0" applyFont="1" applyFill="1" applyAlignment="1" applyProtection="1"/>
    <xf numFmtId="0" fontId="7" fillId="3" borderId="0" xfId="0" applyFont="1" applyFill="1" applyProtection="1"/>
    <xf numFmtId="0" fontId="4" fillId="3" borderId="0" xfId="0" applyFont="1" applyFill="1" applyAlignment="1" applyProtection="1">
      <alignment vertical="center"/>
    </xf>
    <xf numFmtId="167" fontId="4" fillId="3" borderId="11" xfId="0" applyNumberFormat="1" applyFont="1" applyFill="1" applyBorder="1" applyAlignment="1" applyProtection="1">
      <alignment vertical="center" shrinkToFit="1"/>
    </xf>
    <xf numFmtId="0" fontId="4" fillId="3" borderId="17" xfId="0" applyFont="1" applyFill="1" applyBorder="1" applyAlignment="1" applyProtection="1">
      <alignment vertical="center" shrinkToFit="1"/>
    </xf>
    <xf numFmtId="167" fontId="4" fillId="3" borderId="17" xfId="0" applyNumberFormat="1" applyFont="1" applyFill="1" applyBorder="1" applyAlignment="1" applyProtection="1">
      <alignment vertical="center" shrinkToFit="1"/>
    </xf>
    <xf numFmtId="168" fontId="4" fillId="3" borderId="25" xfId="0" applyNumberFormat="1" applyFont="1" applyFill="1" applyBorder="1" applyAlignment="1" applyProtection="1">
      <alignment vertical="center" shrinkToFit="1"/>
    </xf>
    <xf numFmtId="0" fontId="9" fillId="5" borderId="29" xfId="0" applyFont="1" applyFill="1" applyBorder="1" applyAlignment="1" applyProtection="1">
      <alignment horizontal="center" vertical="center"/>
    </xf>
    <xf numFmtId="0" fontId="9" fillId="5" borderId="31" xfId="0" applyFont="1" applyFill="1" applyBorder="1" applyAlignment="1" applyProtection="1">
      <alignment horizontal="center" vertical="center" wrapText="1"/>
    </xf>
    <xf numFmtId="0" fontId="9" fillId="5" borderId="30" xfId="0" applyFont="1" applyFill="1" applyBorder="1" applyAlignment="1" applyProtection="1">
      <alignment horizontal="center" vertical="center" wrapText="1"/>
    </xf>
    <xf numFmtId="168" fontId="4" fillId="3" borderId="34" xfId="0" applyNumberFormat="1" applyFont="1" applyFill="1" applyBorder="1" applyAlignment="1" applyProtection="1">
      <alignment horizontal="center" vertical="center" shrinkToFit="1"/>
    </xf>
    <xf numFmtId="167" fontId="4" fillId="3" borderId="34" xfId="0" applyNumberFormat="1" applyFont="1" applyFill="1" applyBorder="1" applyAlignment="1" applyProtection="1">
      <alignment horizontal="center" vertical="center" shrinkToFit="1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0" fillId="3" borderId="36" xfId="0" applyFill="1" applyBorder="1" applyAlignment="1" applyProtection="1">
      <alignment horizontal="center" vertical="center"/>
    </xf>
    <xf numFmtId="167" fontId="0" fillId="3" borderId="0" xfId="0" applyNumberFormat="1" applyFill="1" applyAlignment="1" applyProtection="1">
      <alignment horizontal="center" vertical="center"/>
    </xf>
    <xf numFmtId="168" fontId="4" fillId="3" borderId="0" xfId="0" applyNumberFormat="1" applyFont="1" applyFill="1" applyProtection="1"/>
    <xf numFmtId="0" fontId="2" fillId="2" borderId="2" xfId="0" applyFont="1" applyFill="1" applyBorder="1" applyAlignment="1">
      <alignment horizontal="center"/>
    </xf>
    <xf numFmtId="0" fontId="2" fillId="0" borderId="0" xfId="0" applyFont="1" applyFill="1" applyBorder="1" applyAlignment="1"/>
    <xf numFmtId="42" fontId="1" fillId="0" borderId="5" xfId="1" applyNumberFormat="1" applyFont="1" applyBorder="1" applyAlignment="1"/>
    <xf numFmtId="164" fontId="0" fillId="0" borderId="2" xfId="1" applyNumberFormat="1" applyFont="1" applyBorder="1" applyAlignment="1"/>
    <xf numFmtId="165" fontId="0" fillId="2" borderId="2" xfId="2" applyNumberFormat="1" applyFont="1" applyFill="1" applyBorder="1" applyAlignment="1"/>
    <xf numFmtId="0" fontId="0" fillId="0" borderId="0" xfId="0" applyBorder="1" applyAlignment="1"/>
    <xf numFmtId="165" fontId="0" fillId="2" borderId="2" xfId="0" applyNumberFormat="1" applyFill="1" applyBorder="1" applyAlignment="1"/>
    <xf numFmtId="164" fontId="0" fillId="2" borderId="2" xfId="1" applyNumberFormat="1" applyFont="1" applyFill="1" applyBorder="1" applyAlignment="1"/>
    <xf numFmtId="165" fontId="0" fillId="0" borderId="0" xfId="0" applyNumberFormat="1" applyBorder="1" applyAlignment="1"/>
    <xf numFmtId="0" fontId="0" fillId="0" borderId="0" xfId="0" applyFill="1" applyBorder="1" applyAlignment="1"/>
    <xf numFmtId="165" fontId="2" fillId="2" borderId="0" xfId="0" applyNumberFormat="1" applyFont="1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9" fontId="0" fillId="2" borderId="0" xfId="2" applyFont="1" applyFill="1" applyBorder="1" applyAlignment="1">
      <alignment horizontal="center"/>
    </xf>
    <xf numFmtId="6" fontId="0" fillId="2" borderId="0" xfId="0" applyNumberFormat="1" applyFill="1"/>
    <xf numFmtId="8" fontId="0" fillId="2" borderId="0" xfId="0" applyNumberFormat="1" applyFill="1"/>
    <xf numFmtId="0" fontId="4" fillId="3" borderId="23" xfId="0" applyFont="1" applyFill="1" applyBorder="1" applyAlignment="1" applyProtection="1">
      <alignment vertical="center"/>
    </xf>
    <xf numFmtId="0" fontId="4" fillId="3" borderId="24" xfId="0" applyFont="1" applyFill="1" applyBorder="1" applyAlignment="1" applyProtection="1">
      <alignment vertical="center"/>
    </xf>
    <xf numFmtId="0" fontId="8" fillId="3" borderId="26" xfId="0" applyFont="1" applyFill="1" applyBorder="1" applyAlignment="1" applyProtection="1">
      <alignment horizontal="center"/>
    </xf>
    <xf numFmtId="0" fontId="9" fillId="5" borderId="27" xfId="0" applyFont="1" applyFill="1" applyBorder="1" applyAlignment="1" applyProtection="1">
      <alignment horizontal="center" vertical="center" wrapText="1"/>
    </xf>
    <xf numFmtId="0" fontId="9" fillId="5" borderId="28" xfId="0" applyFont="1" applyFill="1" applyBorder="1" applyAlignment="1" applyProtection="1">
      <alignment horizontal="center" vertical="center" wrapText="1"/>
    </xf>
    <xf numFmtId="0" fontId="9" fillId="5" borderId="30" xfId="0" applyFont="1" applyFill="1" applyBorder="1" applyAlignment="1" applyProtection="1">
      <alignment horizontal="center" vertical="center" wrapText="1"/>
    </xf>
    <xf numFmtId="0" fontId="9" fillId="5" borderId="29" xfId="0" applyFont="1" applyFill="1" applyBorder="1" applyAlignment="1" applyProtection="1">
      <alignment horizontal="center" vertical="center" wrapText="1"/>
    </xf>
    <xf numFmtId="0" fontId="9" fillId="5" borderId="32" xfId="0" applyFont="1" applyFill="1" applyBorder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center" vertical="center"/>
    </xf>
    <xf numFmtId="0" fontId="5" fillId="3" borderId="7" xfId="0" applyFont="1" applyFill="1" applyBorder="1" applyAlignment="1" applyProtection="1"/>
    <xf numFmtId="0" fontId="0" fillId="0" borderId="7" xfId="0" applyBorder="1" applyProtection="1"/>
    <xf numFmtId="0" fontId="0" fillId="0" borderId="0" xfId="0" applyBorder="1" applyProtection="1"/>
    <xf numFmtId="0" fontId="4" fillId="3" borderId="8" xfId="0" applyFont="1" applyFill="1" applyBorder="1" applyAlignment="1" applyProtection="1">
      <alignment vertical="center"/>
    </xf>
    <xf numFmtId="0" fontId="0" fillId="0" borderId="9" xfId="0" applyBorder="1" applyProtection="1"/>
    <xf numFmtId="167" fontId="4" fillId="4" borderId="8" xfId="0" applyNumberFormat="1" applyFont="1" applyFill="1" applyBorder="1" applyAlignment="1" applyProtection="1">
      <alignment vertical="center" shrinkToFit="1"/>
      <protection locked="0"/>
    </xf>
    <xf numFmtId="167" fontId="0" fillId="4" borderId="10" xfId="0" applyNumberFormat="1" applyFill="1" applyBorder="1" applyAlignment="1" applyProtection="1">
      <alignment shrinkToFit="1"/>
      <protection locked="0"/>
    </xf>
    <xf numFmtId="0" fontId="4" fillId="3" borderId="10" xfId="0" applyFont="1" applyFill="1" applyBorder="1" applyAlignment="1" applyProtection="1">
      <alignment vertical="center"/>
    </xf>
    <xf numFmtId="0" fontId="4" fillId="3" borderId="12" xfId="0" applyFont="1" applyFill="1" applyBorder="1" applyAlignment="1" applyProtection="1">
      <alignment vertical="center"/>
    </xf>
    <xf numFmtId="0" fontId="0" fillId="0" borderId="13" xfId="0" applyBorder="1" applyProtection="1"/>
    <xf numFmtId="10" fontId="4" fillId="4" borderId="14" xfId="0" applyNumberFormat="1" applyFont="1" applyFill="1" applyBorder="1" applyAlignment="1" applyProtection="1">
      <alignment vertical="center" shrinkToFit="1"/>
      <protection locked="0"/>
    </xf>
    <xf numFmtId="10" fontId="0" fillId="4" borderId="15" xfId="0" applyNumberFormat="1" applyFill="1" applyBorder="1" applyAlignment="1" applyProtection="1">
      <alignment shrinkToFit="1"/>
      <protection locked="0"/>
    </xf>
    <xf numFmtId="0" fontId="4" fillId="3" borderId="16" xfId="0" applyFont="1" applyFill="1" applyBorder="1" applyAlignment="1" applyProtection="1">
      <alignment vertical="center"/>
    </xf>
    <xf numFmtId="0" fontId="4" fillId="4" borderId="18" xfId="0" applyFont="1" applyFill="1" applyBorder="1" applyAlignment="1" applyProtection="1">
      <alignment vertical="center" shrinkToFit="1"/>
      <protection locked="0"/>
    </xf>
    <xf numFmtId="0" fontId="0" fillId="4" borderId="19" xfId="0" applyFill="1" applyBorder="1" applyAlignment="1" applyProtection="1">
      <alignment shrinkToFit="1"/>
      <protection locked="0"/>
    </xf>
    <xf numFmtId="0" fontId="4" fillId="3" borderId="20" xfId="0" applyFont="1" applyFill="1" applyBorder="1" applyAlignment="1" applyProtection="1">
      <alignment vertical="center"/>
    </xf>
    <xf numFmtId="0" fontId="0" fillId="0" borderId="21" xfId="0" applyBorder="1" applyProtection="1"/>
    <xf numFmtId="168" fontId="4" fillId="4" borderId="20" xfId="0" applyNumberFormat="1" applyFont="1" applyFill="1" applyBorder="1" applyAlignment="1" applyProtection="1">
      <alignment vertical="center" shrinkToFit="1"/>
      <protection locked="0"/>
    </xf>
    <xf numFmtId="0" fontId="0" fillId="4" borderId="22" xfId="0" applyFill="1" applyBorder="1" applyAlignment="1" applyProtection="1">
      <alignment shrinkToFit="1"/>
      <protection locked="0"/>
    </xf>
    <xf numFmtId="167" fontId="4" fillId="3" borderId="0" xfId="0" applyNumberFormat="1" applyFont="1" applyFill="1" applyAlignment="1" applyProtection="1">
      <alignment horizontal="center" vertical="center" shrinkToFit="1"/>
    </xf>
    <xf numFmtId="167" fontId="4" fillId="3" borderId="35" xfId="0" applyNumberFormat="1" applyFont="1" applyFill="1" applyBorder="1" applyAlignment="1" applyProtection="1">
      <alignment horizontal="center" vertical="center" shrinkToFit="1"/>
    </xf>
    <xf numFmtId="167" fontId="4" fillId="3" borderId="36" xfId="0" applyNumberFormat="1" applyFont="1" applyFill="1" applyBorder="1" applyAlignment="1" applyProtection="1">
      <alignment horizontal="center" vertical="center" shrinkToFit="1"/>
    </xf>
    <xf numFmtId="0" fontId="4" fillId="3" borderId="0" xfId="0" applyFont="1" applyFill="1" applyBorder="1" applyAlignment="1" applyProtection="1">
      <alignment horizontal="center" vertical="center" shrinkToFit="1"/>
    </xf>
    <xf numFmtId="0" fontId="4" fillId="3" borderId="33" xfId="0" applyFont="1" applyFill="1" applyBorder="1" applyAlignment="1" applyProtection="1">
      <alignment horizontal="center" vertical="center" shrinkToFit="1"/>
    </xf>
    <xf numFmtId="167" fontId="4" fillId="3" borderId="33" xfId="0" applyNumberFormat="1" applyFont="1" applyFill="1" applyBorder="1" applyAlignment="1" applyProtection="1">
      <alignment horizontal="center" vertical="center" shrinkToFit="1"/>
    </xf>
    <xf numFmtId="167" fontId="4" fillId="3" borderId="0" xfId="0" applyNumberFormat="1" applyFont="1" applyFill="1" applyBorder="1" applyAlignment="1" applyProtection="1">
      <alignment horizontal="center" vertical="center" shrinkToFit="1"/>
    </xf>
    <xf numFmtId="37" fontId="2" fillId="2" borderId="0" xfId="0" applyNumberFormat="1" applyFont="1" applyFill="1" applyBorder="1" applyAlignment="1">
      <alignment horizontal="center"/>
    </xf>
    <xf numFmtId="37" fontId="0" fillId="6" borderId="0" xfId="1" applyNumberFormat="1" applyFont="1" applyFill="1" applyBorder="1"/>
    <xf numFmtId="37" fontId="0" fillId="7" borderId="0" xfId="1" applyNumberFormat="1" applyFont="1" applyFill="1" applyBorder="1"/>
    <xf numFmtId="37" fontId="0" fillId="7" borderId="6" xfId="1" applyNumberFormat="1" applyFont="1" applyFill="1" applyBorder="1"/>
    <xf numFmtId="37" fontId="0" fillId="6" borderId="6" xfId="1" applyNumberFormat="1" applyFont="1" applyFill="1" applyBorder="1"/>
    <xf numFmtId="0" fontId="0" fillId="7" borderId="0" xfId="0" applyFill="1"/>
    <xf numFmtId="164" fontId="0" fillId="7" borderId="2" xfId="1" applyNumberFormat="1" applyFont="1" applyFill="1" applyBorder="1" applyAlignment="1"/>
    <xf numFmtId="166" fontId="0" fillId="7" borderId="2" xfId="0" applyNumberFormat="1" applyFill="1" applyBorder="1" applyAlignment="1"/>
  </cellXfs>
  <cellStyles count="3">
    <cellStyle name="Currency" xfId="1" builtinId="4"/>
    <cellStyle name="Normal" xfId="0" builtinId="0"/>
    <cellStyle name="Percent" xfId="2" builtinId="5"/>
  </cellStyles>
  <dxfs count="3">
    <dxf>
      <font>
        <condense val="0"/>
        <extend val="0"/>
        <color indexed="10"/>
      </font>
    </dxf>
    <dxf>
      <fill>
        <patternFill>
          <bgColor indexed="26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4"/>
  <sheetViews>
    <sheetView tabSelected="1" zoomScale="110" zoomScaleNormal="110" workbookViewId="0">
      <selection activeCell="A25" sqref="A25"/>
    </sheetView>
  </sheetViews>
  <sheetFormatPr defaultRowHeight="14.4" x14ac:dyDescent="0.55000000000000004"/>
  <cols>
    <col min="1" max="1" width="23.9453125" bestFit="1" customWidth="1"/>
    <col min="2" max="2" width="21.15625" customWidth="1"/>
    <col min="3" max="3" width="13.05078125" customWidth="1"/>
    <col min="4" max="4" width="22.20703125" bestFit="1" customWidth="1"/>
    <col min="5" max="5" width="12.3125" bestFit="1" customWidth="1"/>
  </cols>
  <sheetData>
    <row r="2" spans="1:9" x14ac:dyDescent="0.55000000000000004">
      <c r="A2" s="19" t="s">
        <v>48</v>
      </c>
    </row>
    <row r="3" spans="1:9" x14ac:dyDescent="0.55000000000000004">
      <c r="A3" s="99" t="s">
        <v>49</v>
      </c>
    </row>
    <row r="5" spans="1:9" ht="14.7" thickBot="1" x14ac:dyDescent="0.6"/>
    <row r="6" spans="1:9" ht="14.7" thickBot="1" x14ac:dyDescent="0.6">
      <c r="A6" s="1" t="s">
        <v>12</v>
      </c>
      <c r="B6" s="43" t="s">
        <v>11</v>
      </c>
      <c r="C6" s="2" t="s">
        <v>0</v>
      </c>
      <c r="D6" s="43" t="s">
        <v>13</v>
      </c>
    </row>
    <row r="7" spans="1:9" ht="14.7" thickBot="1" x14ac:dyDescent="0.6">
      <c r="A7" s="4"/>
      <c r="B7" s="5"/>
      <c r="C7" s="54"/>
      <c r="D7" s="55"/>
    </row>
    <row r="8" spans="1:9" ht="14.7" thickBot="1" x14ac:dyDescent="0.6">
      <c r="A8" s="4"/>
      <c r="B8" s="44"/>
      <c r="C8" s="6"/>
      <c r="D8" s="3" t="s">
        <v>9</v>
      </c>
      <c r="E8" s="20" t="s">
        <v>40</v>
      </c>
      <c r="F8" s="20" t="s">
        <v>41</v>
      </c>
      <c r="G8" t="s">
        <v>10</v>
      </c>
    </row>
    <row r="9" spans="1:9" ht="14.7" thickBot="1" x14ac:dyDescent="0.6">
      <c r="A9" s="9" t="s">
        <v>14</v>
      </c>
      <c r="B9" s="45">
        <v>0</v>
      </c>
      <c r="C9" s="10"/>
      <c r="D9" s="11"/>
      <c r="E9" s="94">
        <v>4000</v>
      </c>
    </row>
    <row r="10" spans="1:9" ht="14.7" thickBot="1" x14ac:dyDescent="0.6">
      <c r="A10" s="8" t="s">
        <v>45</v>
      </c>
      <c r="B10" s="46"/>
      <c r="C10" s="7"/>
      <c r="D10" s="96">
        <f>E10*12</f>
        <v>288000</v>
      </c>
      <c r="E10" s="96">
        <f>F10*E9</f>
        <v>24000</v>
      </c>
      <c r="F10" s="21">
        <v>6</v>
      </c>
    </row>
    <row r="11" spans="1:9" ht="14.7" thickBot="1" x14ac:dyDescent="0.6">
      <c r="A11" s="8" t="s">
        <v>1</v>
      </c>
      <c r="B11" s="47">
        <v>0.66</v>
      </c>
      <c r="C11" s="12" t="s">
        <v>47</v>
      </c>
      <c r="D11" s="97">
        <f>-B11*D10</f>
        <v>-190080</v>
      </c>
      <c r="E11" s="97">
        <f>-B11*E10</f>
        <v>-15840</v>
      </c>
      <c r="F11" s="97">
        <f>-B11*F10</f>
        <v>-3.96</v>
      </c>
      <c r="G11" s="22">
        <f>SUM(F11/F10)</f>
        <v>-0.66</v>
      </c>
    </row>
    <row r="12" spans="1:9" x14ac:dyDescent="0.55000000000000004">
      <c r="A12" s="8" t="s">
        <v>2</v>
      </c>
      <c r="B12" s="48"/>
      <c r="C12" s="7"/>
      <c r="D12" s="96">
        <f>SUM(D10:D11)</f>
        <v>97920</v>
      </c>
      <c r="E12" s="96">
        <f>SUM(E10:E11)</f>
        <v>8160</v>
      </c>
      <c r="F12" s="96">
        <f>SUM(F10:F11)</f>
        <v>2.04</v>
      </c>
    </row>
    <row r="13" spans="1:9" ht="14.7" thickBot="1" x14ac:dyDescent="0.6">
      <c r="A13" s="13"/>
      <c r="B13" s="48"/>
      <c r="C13" s="7"/>
      <c r="D13" s="14"/>
      <c r="E13" s="14"/>
      <c r="F13" s="14"/>
    </row>
    <row r="14" spans="1:9" ht="14.7" thickBot="1" x14ac:dyDescent="0.6">
      <c r="A14" s="8" t="s">
        <v>3</v>
      </c>
      <c r="B14" s="49">
        <v>0.1</v>
      </c>
      <c r="C14" s="12" t="s">
        <v>47</v>
      </c>
      <c r="D14" s="95">
        <f>-B14*D10</f>
        <v>-28800</v>
      </c>
      <c r="E14" s="95">
        <f>-B14*E10</f>
        <v>-2400</v>
      </c>
      <c r="F14" s="95">
        <f>-B14*F10</f>
        <v>-0.60000000000000009</v>
      </c>
      <c r="G14" s="22">
        <f>SUM(F14/F10)</f>
        <v>-0.10000000000000002</v>
      </c>
    </row>
    <row r="15" spans="1:9" ht="14.7" thickBot="1" x14ac:dyDescent="0.6">
      <c r="A15" s="8" t="s">
        <v>4</v>
      </c>
      <c r="B15" s="50">
        <v>12000</v>
      </c>
      <c r="C15" s="12" t="s">
        <v>5</v>
      </c>
      <c r="D15" s="95">
        <f>-B15</f>
        <v>-12000</v>
      </c>
      <c r="E15" s="95">
        <f>SUM(D15)/12</f>
        <v>-1000</v>
      </c>
      <c r="F15" s="95"/>
      <c r="G15" s="22">
        <f>SUM(D15/D10)</f>
        <v>-4.1666666666666664E-2</v>
      </c>
    </row>
    <row r="16" spans="1:9" ht="14.7" thickBot="1" x14ac:dyDescent="0.6">
      <c r="A16" s="8" t="s">
        <v>43</v>
      </c>
      <c r="B16" s="100">
        <f>SUM(H16*0.1)+(H16)</f>
        <v>27500</v>
      </c>
      <c r="C16" s="12" t="s">
        <v>5</v>
      </c>
      <c r="D16" s="95">
        <f>-B16</f>
        <v>-27500</v>
      </c>
      <c r="E16" s="95">
        <f>SUM(D16)/12</f>
        <v>-2291.6666666666665</v>
      </c>
      <c r="F16" s="95">
        <f>SUM(E16)/260</f>
        <v>-8.8141025641025639</v>
      </c>
      <c r="G16" s="22">
        <f>SUM(D16/D10)</f>
        <v>-9.5486111111111105E-2</v>
      </c>
      <c r="H16" s="57">
        <v>25000</v>
      </c>
      <c r="I16" t="s">
        <v>46</v>
      </c>
    </row>
    <row r="17" spans="1:9" ht="14.7" thickBot="1" x14ac:dyDescent="0.6">
      <c r="A17" s="8" t="s">
        <v>6</v>
      </c>
      <c r="B17" s="101">
        <f>SUM(H17*1.1)*(H18)*52</f>
        <v>17160</v>
      </c>
      <c r="C17" s="12" t="s">
        <v>5</v>
      </c>
      <c r="D17" s="95">
        <f>SUM(-B17)</f>
        <v>-17160</v>
      </c>
      <c r="E17" s="95">
        <f>SUM(D17)/12</f>
        <v>-1430</v>
      </c>
      <c r="F17" s="95">
        <f>SUM(E17)/260</f>
        <v>-5.5</v>
      </c>
      <c r="G17" s="22">
        <f>SUM(D17/D10)</f>
        <v>-5.9583333333333335E-2</v>
      </c>
      <c r="H17" s="58">
        <v>15</v>
      </c>
      <c r="I17" t="s">
        <v>39</v>
      </c>
    </row>
    <row r="18" spans="1:9" ht="14.7" thickBot="1" x14ac:dyDescent="0.6">
      <c r="A18" s="8" t="s">
        <v>15</v>
      </c>
      <c r="B18" s="101">
        <f>SUM(Mortgage!K3)</f>
        <v>0</v>
      </c>
      <c r="C18" s="56" t="s">
        <v>38</v>
      </c>
      <c r="D18" s="95">
        <f>SUM(-B18*12)</f>
        <v>0</v>
      </c>
      <c r="E18" s="95">
        <f>SUM(D18/52)</f>
        <v>0</v>
      </c>
      <c r="F18" s="95">
        <f>SUM(D18/365)</f>
        <v>0</v>
      </c>
      <c r="G18" s="22">
        <f>SUM(F18/F10)</f>
        <v>0</v>
      </c>
      <c r="H18" s="19">
        <v>20</v>
      </c>
      <c r="I18" t="s">
        <v>37</v>
      </c>
    </row>
    <row r="19" spans="1:9" ht="14.7" thickBot="1" x14ac:dyDescent="0.6">
      <c r="A19" s="8" t="s">
        <v>42</v>
      </c>
      <c r="B19" s="49">
        <v>0.02</v>
      </c>
      <c r="C19" s="12" t="s">
        <v>47</v>
      </c>
      <c r="D19" s="98">
        <f>-B19*D10</f>
        <v>-5760</v>
      </c>
      <c r="E19" s="98">
        <f>-B19*E10</f>
        <v>-480</v>
      </c>
      <c r="F19" s="98">
        <f>-B19*F10</f>
        <v>-0.12</v>
      </c>
      <c r="G19" s="22">
        <f>SUM(D19/D10)</f>
        <v>-0.02</v>
      </c>
    </row>
    <row r="20" spans="1:9" x14ac:dyDescent="0.55000000000000004">
      <c r="A20" s="8" t="s">
        <v>7</v>
      </c>
      <c r="B20" s="51"/>
      <c r="C20" s="12"/>
      <c r="D20" s="95">
        <f>SUM(D14:D19)</f>
        <v>-91220</v>
      </c>
      <c r="E20" s="95">
        <f>SUM(E14:E19)</f>
        <v>-7601.6666666666661</v>
      </c>
      <c r="F20" s="95">
        <f>SUM(F14:F19)</f>
        <v>-15.034102564102563</v>
      </c>
      <c r="G20" s="22">
        <f>SUM(D20/D10)</f>
        <v>-0.31673611111111111</v>
      </c>
    </row>
    <row r="21" spans="1:9" x14ac:dyDescent="0.55000000000000004">
      <c r="A21" s="13" t="s">
        <v>36</v>
      </c>
      <c r="B21" s="48"/>
      <c r="C21" s="7"/>
      <c r="D21" s="96">
        <f>SUM(D12,D20)</f>
        <v>6700</v>
      </c>
      <c r="E21" s="96">
        <f>SUM(E12,E20)</f>
        <v>558.33333333333394</v>
      </c>
      <c r="F21" s="96">
        <f>SUM(F12,F20)</f>
        <v>-12.994102564102562</v>
      </c>
    </row>
    <row r="22" spans="1:9" x14ac:dyDescent="0.55000000000000004">
      <c r="A22" s="15"/>
      <c r="B22" s="52"/>
      <c r="C22" s="16"/>
      <c r="D22" s="17"/>
    </row>
    <row r="23" spans="1:9" x14ac:dyDescent="0.55000000000000004">
      <c r="A23" s="8" t="s">
        <v>8</v>
      </c>
      <c r="B23" s="53">
        <v>0.15</v>
      </c>
      <c r="C23" s="12" t="s">
        <v>47</v>
      </c>
      <c r="D23" s="95">
        <f>-B23*D10</f>
        <v>-43200</v>
      </c>
    </row>
    <row r="24" spans="1:9" x14ac:dyDescent="0.55000000000000004">
      <c r="A24" s="8" t="s">
        <v>50</v>
      </c>
      <c r="B24" s="18" t="s">
        <v>44</v>
      </c>
      <c r="C24" s="12"/>
      <c r="D24" s="96">
        <f>SUM(D21:D23)</f>
        <v>-36500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1"/>
  <sheetViews>
    <sheetView workbookViewId="0">
      <selection activeCell="F4" sqref="F4:G4"/>
    </sheetView>
  </sheetViews>
  <sheetFormatPr defaultColWidth="8.68359375" defaultRowHeight="14.4" zeroHeight="1" x14ac:dyDescent="0.55000000000000004"/>
  <cols>
    <col min="1" max="1" width="1.3671875" style="37" customWidth="1"/>
    <col min="2" max="3" width="3.9453125" style="23" customWidth="1"/>
    <col min="4" max="4" width="12.734375" style="42" customWidth="1"/>
    <col min="5" max="5" width="12.83984375" style="23" customWidth="1"/>
    <col min="6" max="6" width="3.3671875" style="23" customWidth="1"/>
    <col min="7" max="7" width="12.15625" style="23" customWidth="1"/>
    <col min="8" max="8" width="2.68359375" style="23" customWidth="1"/>
    <col min="9" max="10" width="13.5234375" style="23" customWidth="1"/>
    <col min="11" max="11" width="14.05078125" style="23" customWidth="1"/>
    <col min="12" max="12" width="4.05078125" style="23" customWidth="1"/>
    <col min="13" max="13" width="1.3671875" style="24" customWidth="1"/>
    <col min="14" max="256" width="8.68359375" style="24"/>
    <col min="257" max="257" width="1.3671875" style="24" customWidth="1"/>
    <col min="258" max="259" width="3.9453125" style="24" customWidth="1"/>
    <col min="260" max="260" width="12.734375" style="24" customWidth="1"/>
    <col min="261" max="261" width="12.83984375" style="24" customWidth="1"/>
    <col min="262" max="262" width="3.3671875" style="24" customWidth="1"/>
    <col min="263" max="263" width="12.15625" style="24" customWidth="1"/>
    <col min="264" max="264" width="2.68359375" style="24" customWidth="1"/>
    <col min="265" max="266" width="13.5234375" style="24" customWidth="1"/>
    <col min="267" max="267" width="14.05078125" style="24" customWidth="1"/>
    <col min="268" max="268" width="4.05078125" style="24" customWidth="1"/>
    <col min="269" max="269" width="1.3671875" style="24" customWidth="1"/>
    <col min="270" max="512" width="8.68359375" style="24"/>
    <col min="513" max="513" width="1.3671875" style="24" customWidth="1"/>
    <col min="514" max="515" width="3.9453125" style="24" customWidth="1"/>
    <col min="516" max="516" width="12.734375" style="24" customWidth="1"/>
    <col min="517" max="517" width="12.83984375" style="24" customWidth="1"/>
    <col min="518" max="518" width="3.3671875" style="24" customWidth="1"/>
    <col min="519" max="519" width="12.15625" style="24" customWidth="1"/>
    <col min="520" max="520" width="2.68359375" style="24" customWidth="1"/>
    <col min="521" max="522" width="13.5234375" style="24" customWidth="1"/>
    <col min="523" max="523" width="14.05078125" style="24" customWidth="1"/>
    <col min="524" max="524" width="4.05078125" style="24" customWidth="1"/>
    <col min="525" max="525" width="1.3671875" style="24" customWidth="1"/>
    <col min="526" max="768" width="8.68359375" style="24"/>
    <col min="769" max="769" width="1.3671875" style="24" customWidth="1"/>
    <col min="770" max="771" width="3.9453125" style="24" customWidth="1"/>
    <col min="772" max="772" width="12.734375" style="24" customWidth="1"/>
    <col min="773" max="773" width="12.83984375" style="24" customWidth="1"/>
    <col min="774" max="774" width="3.3671875" style="24" customWidth="1"/>
    <col min="775" max="775" width="12.15625" style="24" customWidth="1"/>
    <col min="776" max="776" width="2.68359375" style="24" customWidth="1"/>
    <col min="777" max="778" width="13.5234375" style="24" customWidth="1"/>
    <col min="779" max="779" width="14.05078125" style="24" customWidth="1"/>
    <col min="780" max="780" width="4.05078125" style="24" customWidth="1"/>
    <col min="781" max="781" width="1.3671875" style="24" customWidth="1"/>
    <col min="782" max="1024" width="8.68359375" style="24"/>
    <col min="1025" max="1025" width="1.3671875" style="24" customWidth="1"/>
    <col min="1026" max="1027" width="3.9453125" style="24" customWidth="1"/>
    <col min="1028" max="1028" width="12.734375" style="24" customWidth="1"/>
    <col min="1029" max="1029" width="12.83984375" style="24" customWidth="1"/>
    <col min="1030" max="1030" width="3.3671875" style="24" customWidth="1"/>
    <col min="1031" max="1031" width="12.15625" style="24" customWidth="1"/>
    <col min="1032" max="1032" width="2.68359375" style="24" customWidth="1"/>
    <col min="1033" max="1034" width="13.5234375" style="24" customWidth="1"/>
    <col min="1035" max="1035" width="14.05078125" style="24" customWidth="1"/>
    <col min="1036" max="1036" width="4.05078125" style="24" customWidth="1"/>
    <col min="1037" max="1037" width="1.3671875" style="24" customWidth="1"/>
    <col min="1038" max="1280" width="8.68359375" style="24"/>
    <col min="1281" max="1281" width="1.3671875" style="24" customWidth="1"/>
    <col min="1282" max="1283" width="3.9453125" style="24" customWidth="1"/>
    <col min="1284" max="1284" width="12.734375" style="24" customWidth="1"/>
    <col min="1285" max="1285" width="12.83984375" style="24" customWidth="1"/>
    <col min="1286" max="1286" width="3.3671875" style="24" customWidth="1"/>
    <col min="1287" max="1287" width="12.15625" style="24" customWidth="1"/>
    <col min="1288" max="1288" width="2.68359375" style="24" customWidth="1"/>
    <col min="1289" max="1290" width="13.5234375" style="24" customWidth="1"/>
    <col min="1291" max="1291" width="14.05078125" style="24" customWidth="1"/>
    <col min="1292" max="1292" width="4.05078125" style="24" customWidth="1"/>
    <col min="1293" max="1293" width="1.3671875" style="24" customWidth="1"/>
    <col min="1294" max="1536" width="8.68359375" style="24"/>
    <col min="1537" max="1537" width="1.3671875" style="24" customWidth="1"/>
    <col min="1538" max="1539" width="3.9453125" style="24" customWidth="1"/>
    <col min="1540" max="1540" width="12.734375" style="24" customWidth="1"/>
    <col min="1541" max="1541" width="12.83984375" style="24" customWidth="1"/>
    <col min="1542" max="1542" width="3.3671875" style="24" customWidth="1"/>
    <col min="1543" max="1543" width="12.15625" style="24" customWidth="1"/>
    <col min="1544" max="1544" width="2.68359375" style="24" customWidth="1"/>
    <col min="1545" max="1546" width="13.5234375" style="24" customWidth="1"/>
    <col min="1547" max="1547" width="14.05078125" style="24" customWidth="1"/>
    <col min="1548" max="1548" width="4.05078125" style="24" customWidth="1"/>
    <col min="1549" max="1549" width="1.3671875" style="24" customWidth="1"/>
    <col min="1550" max="1792" width="8.68359375" style="24"/>
    <col min="1793" max="1793" width="1.3671875" style="24" customWidth="1"/>
    <col min="1794" max="1795" width="3.9453125" style="24" customWidth="1"/>
    <col min="1796" max="1796" width="12.734375" style="24" customWidth="1"/>
    <col min="1797" max="1797" width="12.83984375" style="24" customWidth="1"/>
    <col min="1798" max="1798" width="3.3671875" style="24" customWidth="1"/>
    <col min="1799" max="1799" width="12.15625" style="24" customWidth="1"/>
    <col min="1800" max="1800" width="2.68359375" style="24" customWidth="1"/>
    <col min="1801" max="1802" width="13.5234375" style="24" customWidth="1"/>
    <col min="1803" max="1803" width="14.05078125" style="24" customWidth="1"/>
    <col min="1804" max="1804" width="4.05078125" style="24" customWidth="1"/>
    <col min="1805" max="1805" width="1.3671875" style="24" customWidth="1"/>
    <col min="1806" max="2048" width="8.68359375" style="24"/>
    <col min="2049" max="2049" width="1.3671875" style="24" customWidth="1"/>
    <col min="2050" max="2051" width="3.9453125" style="24" customWidth="1"/>
    <col min="2052" max="2052" width="12.734375" style="24" customWidth="1"/>
    <col min="2053" max="2053" width="12.83984375" style="24" customWidth="1"/>
    <col min="2054" max="2054" width="3.3671875" style="24" customWidth="1"/>
    <col min="2055" max="2055" width="12.15625" style="24" customWidth="1"/>
    <col min="2056" max="2056" width="2.68359375" style="24" customWidth="1"/>
    <col min="2057" max="2058" width="13.5234375" style="24" customWidth="1"/>
    <col min="2059" max="2059" width="14.05078125" style="24" customWidth="1"/>
    <col min="2060" max="2060" width="4.05078125" style="24" customWidth="1"/>
    <col min="2061" max="2061" width="1.3671875" style="24" customWidth="1"/>
    <col min="2062" max="2304" width="8.68359375" style="24"/>
    <col min="2305" max="2305" width="1.3671875" style="24" customWidth="1"/>
    <col min="2306" max="2307" width="3.9453125" style="24" customWidth="1"/>
    <col min="2308" max="2308" width="12.734375" style="24" customWidth="1"/>
    <col min="2309" max="2309" width="12.83984375" style="24" customWidth="1"/>
    <col min="2310" max="2310" width="3.3671875" style="24" customWidth="1"/>
    <col min="2311" max="2311" width="12.15625" style="24" customWidth="1"/>
    <col min="2312" max="2312" width="2.68359375" style="24" customWidth="1"/>
    <col min="2313" max="2314" width="13.5234375" style="24" customWidth="1"/>
    <col min="2315" max="2315" width="14.05078125" style="24" customWidth="1"/>
    <col min="2316" max="2316" width="4.05078125" style="24" customWidth="1"/>
    <col min="2317" max="2317" width="1.3671875" style="24" customWidth="1"/>
    <col min="2318" max="2560" width="8.68359375" style="24"/>
    <col min="2561" max="2561" width="1.3671875" style="24" customWidth="1"/>
    <col min="2562" max="2563" width="3.9453125" style="24" customWidth="1"/>
    <col min="2564" max="2564" width="12.734375" style="24" customWidth="1"/>
    <col min="2565" max="2565" width="12.83984375" style="24" customWidth="1"/>
    <col min="2566" max="2566" width="3.3671875" style="24" customWidth="1"/>
    <col min="2567" max="2567" width="12.15625" style="24" customWidth="1"/>
    <col min="2568" max="2568" width="2.68359375" style="24" customWidth="1"/>
    <col min="2569" max="2570" width="13.5234375" style="24" customWidth="1"/>
    <col min="2571" max="2571" width="14.05078125" style="24" customWidth="1"/>
    <col min="2572" max="2572" width="4.05078125" style="24" customWidth="1"/>
    <col min="2573" max="2573" width="1.3671875" style="24" customWidth="1"/>
    <col min="2574" max="2816" width="8.68359375" style="24"/>
    <col min="2817" max="2817" width="1.3671875" style="24" customWidth="1"/>
    <col min="2818" max="2819" width="3.9453125" style="24" customWidth="1"/>
    <col min="2820" max="2820" width="12.734375" style="24" customWidth="1"/>
    <col min="2821" max="2821" width="12.83984375" style="24" customWidth="1"/>
    <col min="2822" max="2822" width="3.3671875" style="24" customWidth="1"/>
    <col min="2823" max="2823" width="12.15625" style="24" customWidth="1"/>
    <col min="2824" max="2824" width="2.68359375" style="24" customWidth="1"/>
    <col min="2825" max="2826" width="13.5234375" style="24" customWidth="1"/>
    <col min="2827" max="2827" width="14.05078125" style="24" customWidth="1"/>
    <col min="2828" max="2828" width="4.05078125" style="24" customWidth="1"/>
    <col min="2829" max="2829" width="1.3671875" style="24" customWidth="1"/>
    <col min="2830" max="3072" width="8.68359375" style="24"/>
    <col min="3073" max="3073" width="1.3671875" style="24" customWidth="1"/>
    <col min="3074" max="3075" width="3.9453125" style="24" customWidth="1"/>
    <col min="3076" max="3076" width="12.734375" style="24" customWidth="1"/>
    <col min="3077" max="3077" width="12.83984375" style="24" customWidth="1"/>
    <col min="3078" max="3078" width="3.3671875" style="24" customWidth="1"/>
    <col min="3079" max="3079" width="12.15625" style="24" customWidth="1"/>
    <col min="3080" max="3080" width="2.68359375" style="24" customWidth="1"/>
    <col min="3081" max="3082" width="13.5234375" style="24" customWidth="1"/>
    <col min="3083" max="3083" width="14.05078125" style="24" customWidth="1"/>
    <col min="3084" max="3084" width="4.05078125" style="24" customWidth="1"/>
    <col min="3085" max="3085" width="1.3671875" style="24" customWidth="1"/>
    <col min="3086" max="3328" width="8.68359375" style="24"/>
    <col min="3329" max="3329" width="1.3671875" style="24" customWidth="1"/>
    <col min="3330" max="3331" width="3.9453125" style="24" customWidth="1"/>
    <col min="3332" max="3332" width="12.734375" style="24" customWidth="1"/>
    <col min="3333" max="3333" width="12.83984375" style="24" customWidth="1"/>
    <col min="3334" max="3334" width="3.3671875" style="24" customWidth="1"/>
    <col min="3335" max="3335" width="12.15625" style="24" customWidth="1"/>
    <col min="3336" max="3336" width="2.68359375" style="24" customWidth="1"/>
    <col min="3337" max="3338" width="13.5234375" style="24" customWidth="1"/>
    <col min="3339" max="3339" width="14.05078125" style="24" customWidth="1"/>
    <col min="3340" max="3340" width="4.05078125" style="24" customWidth="1"/>
    <col min="3341" max="3341" width="1.3671875" style="24" customWidth="1"/>
    <col min="3342" max="3584" width="8.68359375" style="24"/>
    <col min="3585" max="3585" width="1.3671875" style="24" customWidth="1"/>
    <col min="3586" max="3587" width="3.9453125" style="24" customWidth="1"/>
    <col min="3588" max="3588" width="12.734375" style="24" customWidth="1"/>
    <col min="3589" max="3589" width="12.83984375" style="24" customWidth="1"/>
    <col min="3590" max="3590" width="3.3671875" style="24" customWidth="1"/>
    <col min="3591" max="3591" width="12.15625" style="24" customWidth="1"/>
    <col min="3592" max="3592" width="2.68359375" style="24" customWidth="1"/>
    <col min="3593" max="3594" width="13.5234375" style="24" customWidth="1"/>
    <col min="3595" max="3595" width="14.05078125" style="24" customWidth="1"/>
    <col min="3596" max="3596" width="4.05078125" style="24" customWidth="1"/>
    <col min="3597" max="3597" width="1.3671875" style="24" customWidth="1"/>
    <col min="3598" max="3840" width="8.68359375" style="24"/>
    <col min="3841" max="3841" width="1.3671875" style="24" customWidth="1"/>
    <col min="3842" max="3843" width="3.9453125" style="24" customWidth="1"/>
    <col min="3844" max="3844" width="12.734375" style="24" customWidth="1"/>
    <col min="3845" max="3845" width="12.83984375" style="24" customWidth="1"/>
    <col min="3846" max="3846" width="3.3671875" style="24" customWidth="1"/>
    <col min="3847" max="3847" width="12.15625" style="24" customWidth="1"/>
    <col min="3848" max="3848" width="2.68359375" style="24" customWidth="1"/>
    <col min="3849" max="3850" width="13.5234375" style="24" customWidth="1"/>
    <col min="3851" max="3851" width="14.05078125" style="24" customWidth="1"/>
    <col min="3852" max="3852" width="4.05078125" style="24" customWidth="1"/>
    <col min="3853" max="3853" width="1.3671875" style="24" customWidth="1"/>
    <col min="3854" max="4096" width="8.68359375" style="24"/>
    <col min="4097" max="4097" width="1.3671875" style="24" customWidth="1"/>
    <col min="4098" max="4099" width="3.9453125" style="24" customWidth="1"/>
    <col min="4100" max="4100" width="12.734375" style="24" customWidth="1"/>
    <col min="4101" max="4101" width="12.83984375" style="24" customWidth="1"/>
    <col min="4102" max="4102" width="3.3671875" style="24" customWidth="1"/>
    <col min="4103" max="4103" width="12.15625" style="24" customWidth="1"/>
    <col min="4104" max="4104" width="2.68359375" style="24" customWidth="1"/>
    <col min="4105" max="4106" width="13.5234375" style="24" customWidth="1"/>
    <col min="4107" max="4107" width="14.05078125" style="24" customWidth="1"/>
    <col min="4108" max="4108" width="4.05078125" style="24" customWidth="1"/>
    <col min="4109" max="4109" width="1.3671875" style="24" customWidth="1"/>
    <col min="4110" max="4352" width="8.68359375" style="24"/>
    <col min="4353" max="4353" width="1.3671875" style="24" customWidth="1"/>
    <col min="4354" max="4355" width="3.9453125" style="24" customWidth="1"/>
    <col min="4356" max="4356" width="12.734375" style="24" customWidth="1"/>
    <col min="4357" max="4357" width="12.83984375" style="24" customWidth="1"/>
    <col min="4358" max="4358" width="3.3671875" style="24" customWidth="1"/>
    <col min="4359" max="4359" width="12.15625" style="24" customWidth="1"/>
    <col min="4360" max="4360" width="2.68359375" style="24" customWidth="1"/>
    <col min="4361" max="4362" width="13.5234375" style="24" customWidth="1"/>
    <col min="4363" max="4363" width="14.05078125" style="24" customWidth="1"/>
    <col min="4364" max="4364" width="4.05078125" style="24" customWidth="1"/>
    <col min="4365" max="4365" width="1.3671875" style="24" customWidth="1"/>
    <col min="4366" max="4608" width="8.68359375" style="24"/>
    <col min="4609" max="4609" width="1.3671875" style="24" customWidth="1"/>
    <col min="4610" max="4611" width="3.9453125" style="24" customWidth="1"/>
    <col min="4612" max="4612" width="12.734375" style="24" customWidth="1"/>
    <col min="4613" max="4613" width="12.83984375" style="24" customWidth="1"/>
    <col min="4614" max="4614" width="3.3671875" style="24" customWidth="1"/>
    <col min="4615" max="4615" width="12.15625" style="24" customWidth="1"/>
    <col min="4616" max="4616" width="2.68359375" style="24" customWidth="1"/>
    <col min="4617" max="4618" width="13.5234375" style="24" customWidth="1"/>
    <col min="4619" max="4619" width="14.05078125" style="24" customWidth="1"/>
    <col min="4620" max="4620" width="4.05078125" style="24" customWidth="1"/>
    <col min="4621" max="4621" width="1.3671875" style="24" customWidth="1"/>
    <col min="4622" max="4864" width="8.68359375" style="24"/>
    <col min="4865" max="4865" width="1.3671875" style="24" customWidth="1"/>
    <col min="4866" max="4867" width="3.9453125" style="24" customWidth="1"/>
    <col min="4868" max="4868" width="12.734375" style="24" customWidth="1"/>
    <col min="4869" max="4869" width="12.83984375" style="24" customWidth="1"/>
    <col min="4870" max="4870" width="3.3671875" style="24" customWidth="1"/>
    <col min="4871" max="4871" width="12.15625" style="24" customWidth="1"/>
    <col min="4872" max="4872" width="2.68359375" style="24" customWidth="1"/>
    <col min="4873" max="4874" width="13.5234375" style="24" customWidth="1"/>
    <col min="4875" max="4875" width="14.05078125" style="24" customWidth="1"/>
    <col min="4876" max="4876" width="4.05078125" style="24" customWidth="1"/>
    <col min="4877" max="4877" width="1.3671875" style="24" customWidth="1"/>
    <col min="4878" max="5120" width="8.68359375" style="24"/>
    <col min="5121" max="5121" width="1.3671875" style="24" customWidth="1"/>
    <col min="5122" max="5123" width="3.9453125" style="24" customWidth="1"/>
    <col min="5124" max="5124" width="12.734375" style="24" customWidth="1"/>
    <col min="5125" max="5125" width="12.83984375" style="24" customWidth="1"/>
    <col min="5126" max="5126" width="3.3671875" style="24" customWidth="1"/>
    <col min="5127" max="5127" width="12.15625" style="24" customWidth="1"/>
    <col min="5128" max="5128" width="2.68359375" style="24" customWidth="1"/>
    <col min="5129" max="5130" width="13.5234375" style="24" customWidth="1"/>
    <col min="5131" max="5131" width="14.05078125" style="24" customWidth="1"/>
    <col min="5132" max="5132" width="4.05078125" style="24" customWidth="1"/>
    <col min="5133" max="5133" width="1.3671875" style="24" customWidth="1"/>
    <col min="5134" max="5376" width="8.68359375" style="24"/>
    <col min="5377" max="5377" width="1.3671875" style="24" customWidth="1"/>
    <col min="5378" max="5379" width="3.9453125" style="24" customWidth="1"/>
    <col min="5380" max="5380" width="12.734375" style="24" customWidth="1"/>
    <col min="5381" max="5381" width="12.83984375" style="24" customWidth="1"/>
    <col min="5382" max="5382" width="3.3671875" style="24" customWidth="1"/>
    <col min="5383" max="5383" width="12.15625" style="24" customWidth="1"/>
    <col min="5384" max="5384" width="2.68359375" style="24" customWidth="1"/>
    <col min="5385" max="5386" width="13.5234375" style="24" customWidth="1"/>
    <col min="5387" max="5387" width="14.05078125" style="24" customWidth="1"/>
    <col min="5388" max="5388" width="4.05078125" style="24" customWidth="1"/>
    <col min="5389" max="5389" width="1.3671875" style="24" customWidth="1"/>
    <col min="5390" max="5632" width="8.68359375" style="24"/>
    <col min="5633" max="5633" width="1.3671875" style="24" customWidth="1"/>
    <col min="5634" max="5635" width="3.9453125" style="24" customWidth="1"/>
    <col min="5636" max="5636" width="12.734375" style="24" customWidth="1"/>
    <col min="5637" max="5637" width="12.83984375" style="24" customWidth="1"/>
    <col min="5638" max="5638" width="3.3671875" style="24" customWidth="1"/>
    <col min="5639" max="5639" width="12.15625" style="24" customWidth="1"/>
    <col min="5640" max="5640" width="2.68359375" style="24" customWidth="1"/>
    <col min="5641" max="5642" width="13.5234375" style="24" customWidth="1"/>
    <col min="5643" max="5643" width="14.05078125" style="24" customWidth="1"/>
    <col min="5644" max="5644" width="4.05078125" style="24" customWidth="1"/>
    <col min="5645" max="5645" width="1.3671875" style="24" customWidth="1"/>
    <col min="5646" max="5888" width="8.68359375" style="24"/>
    <col min="5889" max="5889" width="1.3671875" style="24" customWidth="1"/>
    <col min="5890" max="5891" width="3.9453125" style="24" customWidth="1"/>
    <col min="5892" max="5892" width="12.734375" style="24" customWidth="1"/>
    <col min="5893" max="5893" width="12.83984375" style="24" customWidth="1"/>
    <col min="5894" max="5894" width="3.3671875" style="24" customWidth="1"/>
    <col min="5895" max="5895" width="12.15625" style="24" customWidth="1"/>
    <col min="5896" max="5896" width="2.68359375" style="24" customWidth="1"/>
    <col min="5897" max="5898" width="13.5234375" style="24" customWidth="1"/>
    <col min="5899" max="5899" width="14.05078125" style="24" customWidth="1"/>
    <col min="5900" max="5900" width="4.05078125" style="24" customWidth="1"/>
    <col min="5901" max="5901" width="1.3671875" style="24" customWidth="1"/>
    <col min="5902" max="6144" width="8.68359375" style="24"/>
    <col min="6145" max="6145" width="1.3671875" style="24" customWidth="1"/>
    <col min="6146" max="6147" width="3.9453125" style="24" customWidth="1"/>
    <col min="6148" max="6148" width="12.734375" style="24" customWidth="1"/>
    <col min="6149" max="6149" width="12.83984375" style="24" customWidth="1"/>
    <col min="6150" max="6150" width="3.3671875" style="24" customWidth="1"/>
    <col min="6151" max="6151" width="12.15625" style="24" customWidth="1"/>
    <col min="6152" max="6152" width="2.68359375" style="24" customWidth="1"/>
    <col min="6153" max="6154" width="13.5234375" style="24" customWidth="1"/>
    <col min="6155" max="6155" width="14.05078125" style="24" customWidth="1"/>
    <col min="6156" max="6156" width="4.05078125" style="24" customWidth="1"/>
    <col min="6157" max="6157" width="1.3671875" style="24" customWidth="1"/>
    <col min="6158" max="6400" width="8.68359375" style="24"/>
    <col min="6401" max="6401" width="1.3671875" style="24" customWidth="1"/>
    <col min="6402" max="6403" width="3.9453125" style="24" customWidth="1"/>
    <col min="6404" max="6404" width="12.734375" style="24" customWidth="1"/>
    <col min="6405" max="6405" width="12.83984375" style="24" customWidth="1"/>
    <col min="6406" max="6406" width="3.3671875" style="24" customWidth="1"/>
    <col min="6407" max="6407" width="12.15625" style="24" customWidth="1"/>
    <col min="6408" max="6408" width="2.68359375" style="24" customWidth="1"/>
    <col min="6409" max="6410" width="13.5234375" style="24" customWidth="1"/>
    <col min="6411" max="6411" width="14.05078125" style="24" customWidth="1"/>
    <col min="6412" max="6412" width="4.05078125" style="24" customWidth="1"/>
    <col min="6413" max="6413" width="1.3671875" style="24" customWidth="1"/>
    <col min="6414" max="6656" width="8.68359375" style="24"/>
    <col min="6657" max="6657" width="1.3671875" style="24" customWidth="1"/>
    <col min="6658" max="6659" width="3.9453125" style="24" customWidth="1"/>
    <col min="6660" max="6660" width="12.734375" style="24" customWidth="1"/>
    <col min="6661" max="6661" width="12.83984375" style="24" customWidth="1"/>
    <col min="6662" max="6662" width="3.3671875" style="24" customWidth="1"/>
    <col min="6663" max="6663" width="12.15625" style="24" customWidth="1"/>
    <col min="6664" max="6664" width="2.68359375" style="24" customWidth="1"/>
    <col min="6665" max="6666" width="13.5234375" style="24" customWidth="1"/>
    <col min="6667" max="6667" width="14.05078125" style="24" customWidth="1"/>
    <col min="6668" max="6668" width="4.05078125" style="24" customWidth="1"/>
    <col min="6669" max="6669" width="1.3671875" style="24" customWidth="1"/>
    <col min="6670" max="6912" width="8.68359375" style="24"/>
    <col min="6913" max="6913" width="1.3671875" style="24" customWidth="1"/>
    <col min="6914" max="6915" width="3.9453125" style="24" customWidth="1"/>
    <col min="6916" max="6916" width="12.734375" style="24" customWidth="1"/>
    <col min="6917" max="6917" width="12.83984375" style="24" customWidth="1"/>
    <col min="6918" max="6918" width="3.3671875" style="24" customWidth="1"/>
    <col min="6919" max="6919" width="12.15625" style="24" customWidth="1"/>
    <col min="6920" max="6920" width="2.68359375" style="24" customWidth="1"/>
    <col min="6921" max="6922" width="13.5234375" style="24" customWidth="1"/>
    <col min="6923" max="6923" width="14.05078125" style="24" customWidth="1"/>
    <col min="6924" max="6924" width="4.05078125" style="24" customWidth="1"/>
    <col min="6925" max="6925" width="1.3671875" style="24" customWidth="1"/>
    <col min="6926" max="7168" width="8.68359375" style="24"/>
    <col min="7169" max="7169" width="1.3671875" style="24" customWidth="1"/>
    <col min="7170" max="7171" width="3.9453125" style="24" customWidth="1"/>
    <col min="7172" max="7172" width="12.734375" style="24" customWidth="1"/>
    <col min="7173" max="7173" width="12.83984375" style="24" customWidth="1"/>
    <col min="7174" max="7174" width="3.3671875" style="24" customWidth="1"/>
    <col min="7175" max="7175" width="12.15625" style="24" customWidth="1"/>
    <col min="7176" max="7176" width="2.68359375" style="24" customWidth="1"/>
    <col min="7177" max="7178" width="13.5234375" style="24" customWidth="1"/>
    <col min="7179" max="7179" width="14.05078125" style="24" customWidth="1"/>
    <col min="7180" max="7180" width="4.05078125" style="24" customWidth="1"/>
    <col min="7181" max="7181" width="1.3671875" style="24" customWidth="1"/>
    <col min="7182" max="7424" width="8.68359375" style="24"/>
    <col min="7425" max="7425" width="1.3671875" style="24" customWidth="1"/>
    <col min="7426" max="7427" width="3.9453125" style="24" customWidth="1"/>
    <col min="7428" max="7428" width="12.734375" style="24" customWidth="1"/>
    <col min="7429" max="7429" width="12.83984375" style="24" customWidth="1"/>
    <col min="7430" max="7430" width="3.3671875" style="24" customWidth="1"/>
    <col min="7431" max="7431" width="12.15625" style="24" customWidth="1"/>
    <col min="7432" max="7432" width="2.68359375" style="24" customWidth="1"/>
    <col min="7433" max="7434" width="13.5234375" style="24" customWidth="1"/>
    <col min="7435" max="7435" width="14.05078125" style="24" customWidth="1"/>
    <col min="7436" max="7436" width="4.05078125" style="24" customWidth="1"/>
    <col min="7437" max="7437" width="1.3671875" style="24" customWidth="1"/>
    <col min="7438" max="7680" width="8.68359375" style="24"/>
    <col min="7681" max="7681" width="1.3671875" style="24" customWidth="1"/>
    <col min="7682" max="7683" width="3.9453125" style="24" customWidth="1"/>
    <col min="7684" max="7684" width="12.734375" style="24" customWidth="1"/>
    <col min="7685" max="7685" width="12.83984375" style="24" customWidth="1"/>
    <col min="7686" max="7686" width="3.3671875" style="24" customWidth="1"/>
    <col min="7687" max="7687" width="12.15625" style="24" customWidth="1"/>
    <col min="7688" max="7688" width="2.68359375" style="24" customWidth="1"/>
    <col min="7689" max="7690" width="13.5234375" style="24" customWidth="1"/>
    <col min="7691" max="7691" width="14.05078125" style="24" customWidth="1"/>
    <col min="7692" max="7692" width="4.05078125" style="24" customWidth="1"/>
    <col min="7693" max="7693" width="1.3671875" style="24" customWidth="1"/>
    <col min="7694" max="7936" width="8.68359375" style="24"/>
    <col min="7937" max="7937" width="1.3671875" style="24" customWidth="1"/>
    <col min="7938" max="7939" width="3.9453125" style="24" customWidth="1"/>
    <col min="7940" max="7940" width="12.734375" style="24" customWidth="1"/>
    <col min="7941" max="7941" width="12.83984375" style="24" customWidth="1"/>
    <col min="7942" max="7942" width="3.3671875" style="24" customWidth="1"/>
    <col min="7943" max="7943" width="12.15625" style="24" customWidth="1"/>
    <col min="7944" max="7944" width="2.68359375" style="24" customWidth="1"/>
    <col min="7945" max="7946" width="13.5234375" style="24" customWidth="1"/>
    <col min="7947" max="7947" width="14.05078125" style="24" customWidth="1"/>
    <col min="7948" max="7948" width="4.05078125" style="24" customWidth="1"/>
    <col min="7949" max="7949" width="1.3671875" style="24" customWidth="1"/>
    <col min="7950" max="8192" width="8.68359375" style="24"/>
    <col min="8193" max="8193" width="1.3671875" style="24" customWidth="1"/>
    <col min="8194" max="8195" width="3.9453125" style="24" customWidth="1"/>
    <col min="8196" max="8196" width="12.734375" style="24" customWidth="1"/>
    <col min="8197" max="8197" width="12.83984375" style="24" customWidth="1"/>
    <col min="8198" max="8198" width="3.3671875" style="24" customWidth="1"/>
    <col min="8199" max="8199" width="12.15625" style="24" customWidth="1"/>
    <col min="8200" max="8200" width="2.68359375" style="24" customWidth="1"/>
    <col min="8201" max="8202" width="13.5234375" style="24" customWidth="1"/>
    <col min="8203" max="8203" width="14.05078125" style="24" customWidth="1"/>
    <col min="8204" max="8204" width="4.05078125" style="24" customWidth="1"/>
    <col min="8205" max="8205" width="1.3671875" style="24" customWidth="1"/>
    <col min="8206" max="8448" width="8.68359375" style="24"/>
    <col min="8449" max="8449" width="1.3671875" style="24" customWidth="1"/>
    <col min="8450" max="8451" width="3.9453125" style="24" customWidth="1"/>
    <col min="8452" max="8452" width="12.734375" style="24" customWidth="1"/>
    <col min="8453" max="8453" width="12.83984375" style="24" customWidth="1"/>
    <col min="8454" max="8454" width="3.3671875" style="24" customWidth="1"/>
    <col min="8455" max="8455" width="12.15625" style="24" customWidth="1"/>
    <col min="8456" max="8456" width="2.68359375" style="24" customWidth="1"/>
    <col min="8457" max="8458" width="13.5234375" style="24" customWidth="1"/>
    <col min="8459" max="8459" width="14.05078125" style="24" customWidth="1"/>
    <col min="8460" max="8460" width="4.05078125" style="24" customWidth="1"/>
    <col min="8461" max="8461" width="1.3671875" style="24" customWidth="1"/>
    <col min="8462" max="8704" width="8.68359375" style="24"/>
    <col min="8705" max="8705" width="1.3671875" style="24" customWidth="1"/>
    <col min="8706" max="8707" width="3.9453125" style="24" customWidth="1"/>
    <col min="8708" max="8708" width="12.734375" style="24" customWidth="1"/>
    <col min="8709" max="8709" width="12.83984375" style="24" customWidth="1"/>
    <col min="8710" max="8710" width="3.3671875" style="24" customWidth="1"/>
    <col min="8711" max="8711" width="12.15625" style="24" customWidth="1"/>
    <col min="8712" max="8712" width="2.68359375" style="24" customWidth="1"/>
    <col min="8713" max="8714" width="13.5234375" style="24" customWidth="1"/>
    <col min="8715" max="8715" width="14.05078125" style="24" customWidth="1"/>
    <col min="8716" max="8716" width="4.05078125" style="24" customWidth="1"/>
    <col min="8717" max="8717" width="1.3671875" style="24" customWidth="1"/>
    <col min="8718" max="8960" width="8.68359375" style="24"/>
    <col min="8961" max="8961" width="1.3671875" style="24" customWidth="1"/>
    <col min="8962" max="8963" width="3.9453125" style="24" customWidth="1"/>
    <col min="8964" max="8964" width="12.734375" style="24" customWidth="1"/>
    <col min="8965" max="8965" width="12.83984375" style="24" customWidth="1"/>
    <col min="8966" max="8966" width="3.3671875" style="24" customWidth="1"/>
    <col min="8967" max="8967" width="12.15625" style="24" customWidth="1"/>
    <col min="8968" max="8968" width="2.68359375" style="24" customWidth="1"/>
    <col min="8969" max="8970" width="13.5234375" style="24" customWidth="1"/>
    <col min="8971" max="8971" width="14.05078125" style="24" customWidth="1"/>
    <col min="8972" max="8972" width="4.05078125" style="24" customWidth="1"/>
    <col min="8973" max="8973" width="1.3671875" style="24" customWidth="1"/>
    <col min="8974" max="9216" width="8.68359375" style="24"/>
    <col min="9217" max="9217" width="1.3671875" style="24" customWidth="1"/>
    <col min="9218" max="9219" width="3.9453125" style="24" customWidth="1"/>
    <col min="9220" max="9220" width="12.734375" style="24" customWidth="1"/>
    <col min="9221" max="9221" width="12.83984375" style="24" customWidth="1"/>
    <col min="9222" max="9222" width="3.3671875" style="24" customWidth="1"/>
    <col min="9223" max="9223" width="12.15625" style="24" customWidth="1"/>
    <col min="9224" max="9224" width="2.68359375" style="24" customWidth="1"/>
    <col min="9225" max="9226" width="13.5234375" style="24" customWidth="1"/>
    <col min="9227" max="9227" width="14.05078125" style="24" customWidth="1"/>
    <col min="9228" max="9228" width="4.05078125" style="24" customWidth="1"/>
    <col min="9229" max="9229" width="1.3671875" style="24" customWidth="1"/>
    <col min="9230" max="9472" width="8.68359375" style="24"/>
    <col min="9473" max="9473" width="1.3671875" style="24" customWidth="1"/>
    <col min="9474" max="9475" width="3.9453125" style="24" customWidth="1"/>
    <col min="9476" max="9476" width="12.734375" style="24" customWidth="1"/>
    <col min="9477" max="9477" width="12.83984375" style="24" customWidth="1"/>
    <col min="9478" max="9478" width="3.3671875" style="24" customWidth="1"/>
    <col min="9479" max="9479" width="12.15625" style="24" customWidth="1"/>
    <col min="9480" max="9480" width="2.68359375" style="24" customWidth="1"/>
    <col min="9481" max="9482" width="13.5234375" style="24" customWidth="1"/>
    <col min="9483" max="9483" width="14.05078125" style="24" customWidth="1"/>
    <col min="9484" max="9484" width="4.05078125" style="24" customWidth="1"/>
    <col min="9485" max="9485" width="1.3671875" style="24" customWidth="1"/>
    <col min="9486" max="9728" width="8.68359375" style="24"/>
    <col min="9729" max="9729" width="1.3671875" style="24" customWidth="1"/>
    <col min="9730" max="9731" width="3.9453125" style="24" customWidth="1"/>
    <col min="9732" max="9732" width="12.734375" style="24" customWidth="1"/>
    <col min="9733" max="9733" width="12.83984375" style="24" customWidth="1"/>
    <col min="9734" max="9734" width="3.3671875" style="24" customWidth="1"/>
    <col min="9735" max="9735" width="12.15625" style="24" customWidth="1"/>
    <col min="9736" max="9736" width="2.68359375" style="24" customWidth="1"/>
    <col min="9737" max="9738" width="13.5234375" style="24" customWidth="1"/>
    <col min="9739" max="9739" width="14.05078125" style="24" customWidth="1"/>
    <col min="9740" max="9740" width="4.05078125" style="24" customWidth="1"/>
    <col min="9741" max="9741" width="1.3671875" style="24" customWidth="1"/>
    <col min="9742" max="9984" width="8.68359375" style="24"/>
    <col min="9985" max="9985" width="1.3671875" style="24" customWidth="1"/>
    <col min="9986" max="9987" width="3.9453125" style="24" customWidth="1"/>
    <col min="9988" max="9988" width="12.734375" style="24" customWidth="1"/>
    <col min="9989" max="9989" width="12.83984375" style="24" customWidth="1"/>
    <col min="9990" max="9990" width="3.3671875" style="24" customWidth="1"/>
    <col min="9991" max="9991" width="12.15625" style="24" customWidth="1"/>
    <col min="9992" max="9992" width="2.68359375" style="24" customWidth="1"/>
    <col min="9993" max="9994" width="13.5234375" style="24" customWidth="1"/>
    <col min="9995" max="9995" width="14.05078125" style="24" customWidth="1"/>
    <col min="9996" max="9996" width="4.05078125" style="24" customWidth="1"/>
    <col min="9997" max="9997" width="1.3671875" style="24" customWidth="1"/>
    <col min="9998" max="10240" width="8.68359375" style="24"/>
    <col min="10241" max="10241" width="1.3671875" style="24" customWidth="1"/>
    <col min="10242" max="10243" width="3.9453125" style="24" customWidth="1"/>
    <col min="10244" max="10244" width="12.734375" style="24" customWidth="1"/>
    <col min="10245" max="10245" width="12.83984375" style="24" customWidth="1"/>
    <col min="10246" max="10246" width="3.3671875" style="24" customWidth="1"/>
    <col min="10247" max="10247" width="12.15625" style="24" customWidth="1"/>
    <col min="10248" max="10248" width="2.68359375" style="24" customWidth="1"/>
    <col min="10249" max="10250" width="13.5234375" style="24" customWidth="1"/>
    <col min="10251" max="10251" width="14.05078125" style="24" customWidth="1"/>
    <col min="10252" max="10252" width="4.05078125" style="24" customWidth="1"/>
    <col min="10253" max="10253" width="1.3671875" style="24" customWidth="1"/>
    <col min="10254" max="10496" width="8.68359375" style="24"/>
    <col min="10497" max="10497" width="1.3671875" style="24" customWidth="1"/>
    <col min="10498" max="10499" width="3.9453125" style="24" customWidth="1"/>
    <col min="10500" max="10500" width="12.734375" style="24" customWidth="1"/>
    <col min="10501" max="10501" width="12.83984375" style="24" customWidth="1"/>
    <col min="10502" max="10502" width="3.3671875" style="24" customWidth="1"/>
    <col min="10503" max="10503" width="12.15625" style="24" customWidth="1"/>
    <col min="10504" max="10504" width="2.68359375" style="24" customWidth="1"/>
    <col min="10505" max="10506" width="13.5234375" style="24" customWidth="1"/>
    <col min="10507" max="10507" width="14.05078125" style="24" customWidth="1"/>
    <col min="10508" max="10508" width="4.05078125" style="24" customWidth="1"/>
    <col min="10509" max="10509" width="1.3671875" style="24" customWidth="1"/>
    <col min="10510" max="10752" width="8.68359375" style="24"/>
    <col min="10753" max="10753" width="1.3671875" style="24" customWidth="1"/>
    <col min="10754" max="10755" width="3.9453125" style="24" customWidth="1"/>
    <col min="10756" max="10756" width="12.734375" style="24" customWidth="1"/>
    <col min="10757" max="10757" width="12.83984375" style="24" customWidth="1"/>
    <col min="10758" max="10758" width="3.3671875" style="24" customWidth="1"/>
    <col min="10759" max="10759" width="12.15625" style="24" customWidth="1"/>
    <col min="10760" max="10760" width="2.68359375" style="24" customWidth="1"/>
    <col min="10761" max="10762" width="13.5234375" style="24" customWidth="1"/>
    <col min="10763" max="10763" width="14.05078125" style="24" customWidth="1"/>
    <col min="10764" max="10764" width="4.05078125" style="24" customWidth="1"/>
    <col min="10765" max="10765" width="1.3671875" style="24" customWidth="1"/>
    <col min="10766" max="11008" width="8.68359375" style="24"/>
    <col min="11009" max="11009" width="1.3671875" style="24" customWidth="1"/>
    <col min="11010" max="11011" width="3.9453125" style="24" customWidth="1"/>
    <col min="11012" max="11012" width="12.734375" style="24" customWidth="1"/>
    <col min="11013" max="11013" width="12.83984375" style="24" customWidth="1"/>
    <col min="11014" max="11014" width="3.3671875" style="24" customWidth="1"/>
    <col min="11015" max="11015" width="12.15625" style="24" customWidth="1"/>
    <col min="11016" max="11016" width="2.68359375" style="24" customWidth="1"/>
    <col min="11017" max="11018" width="13.5234375" style="24" customWidth="1"/>
    <col min="11019" max="11019" width="14.05078125" style="24" customWidth="1"/>
    <col min="11020" max="11020" width="4.05078125" style="24" customWidth="1"/>
    <col min="11021" max="11021" width="1.3671875" style="24" customWidth="1"/>
    <col min="11022" max="11264" width="8.68359375" style="24"/>
    <col min="11265" max="11265" width="1.3671875" style="24" customWidth="1"/>
    <col min="11266" max="11267" width="3.9453125" style="24" customWidth="1"/>
    <col min="11268" max="11268" width="12.734375" style="24" customWidth="1"/>
    <col min="11269" max="11269" width="12.83984375" style="24" customWidth="1"/>
    <col min="11270" max="11270" width="3.3671875" style="24" customWidth="1"/>
    <col min="11271" max="11271" width="12.15625" style="24" customWidth="1"/>
    <col min="11272" max="11272" width="2.68359375" style="24" customWidth="1"/>
    <col min="11273" max="11274" width="13.5234375" style="24" customWidth="1"/>
    <col min="11275" max="11275" width="14.05078125" style="24" customWidth="1"/>
    <col min="11276" max="11276" width="4.05078125" style="24" customWidth="1"/>
    <col min="11277" max="11277" width="1.3671875" style="24" customWidth="1"/>
    <col min="11278" max="11520" width="8.68359375" style="24"/>
    <col min="11521" max="11521" width="1.3671875" style="24" customWidth="1"/>
    <col min="11522" max="11523" width="3.9453125" style="24" customWidth="1"/>
    <col min="11524" max="11524" width="12.734375" style="24" customWidth="1"/>
    <col min="11525" max="11525" width="12.83984375" style="24" customWidth="1"/>
    <col min="11526" max="11526" width="3.3671875" style="24" customWidth="1"/>
    <col min="11527" max="11527" width="12.15625" style="24" customWidth="1"/>
    <col min="11528" max="11528" width="2.68359375" style="24" customWidth="1"/>
    <col min="11529" max="11530" width="13.5234375" style="24" customWidth="1"/>
    <col min="11531" max="11531" width="14.05078125" style="24" customWidth="1"/>
    <col min="11532" max="11532" width="4.05078125" style="24" customWidth="1"/>
    <col min="11533" max="11533" width="1.3671875" style="24" customWidth="1"/>
    <col min="11534" max="11776" width="8.68359375" style="24"/>
    <col min="11777" max="11777" width="1.3671875" style="24" customWidth="1"/>
    <col min="11778" max="11779" width="3.9453125" style="24" customWidth="1"/>
    <col min="11780" max="11780" width="12.734375" style="24" customWidth="1"/>
    <col min="11781" max="11781" width="12.83984375" style="24" customWidth="1"/>
    <col min="11782" max="11782" width="3.3671875" style="24" customWidth="1"/>
    <col min="11783" max="11783" width="12.15625" style="24" customWidth="1"/>
    <col min="11784" max="11784" width="2.68359375" style="24" customWidth="1"/>
    <col min="11785" max="11786" width="13.5234375" style="24" customWidth="1"/>
    <col min="11787" max="11787" width="14.05078125" style="24" customWidth="1"/>
    <col min="11788" max="11788" width="4.05078125" style="24" customWidth="1"/>
    <col min="11789" max="11789" width="1.3671875" style="24" customWidth="1"/>
    <col min="11790" max="12032" width="8.68359375" style="24"/>
    <col min="12033" max="12033" width="1.3671875" style="24" customWidth="1"/>
    <col min="12034" max="12035" width="3.9453125" style="24" customWidth="1"/>
    <col min="12036" max="12036" width="12.734375" style="24" customWidth="1"/>
    <col min="12037" max="12037" width="12.83984375" style="24" customWidth="1"/>
    <col min="12038" max="12038" width="3.3671875" style="24" customWidth="1"/>
    <col min="12039" max="12039" width="12.15625" style="24" customWidth="1"/>
    <col min="12040" max="12040" width="2.68359375" style="24" customWidth="1"/>
    <col min="12041" max="12042" width="13.5234375" style="24" customWidth="1"/>
    <col min="12043" max="12043" width="14.05078125" style="24" customWidth="1"/>
    <col min="12044" max="12044" width="4.05078125" style="24" customWidth="1"/>
    <col min="12045" max="12045" width="1.3671875" style="24" customWidth="1"/>
    <col min="12046" max="12288" width="8.68359375" style="24"/>
    <col min="12289" max="12289" width="1.3671875" style="24" customWidth="1"/>
    <col min="12290" max="12291" width="3.9453125" style="24" customWidth="1"/>
    <col min="12292" max="12292" width="12.734375" style="24" customWidth="1"/>
    <col min="12293" max="12293" width="12.83984375" style="24" customWidth="1"/>
    <col min="12294" max="12294" width="3.3671875" style="24" customWidth="1"/>
    <col min="12295" max="12295" width="12.15625" style="24" customWidth="1"/>
    <col min="12296" max="12296" width="2.68359375" style="24" customWidth="1"/>
    <col min="12297" max="12298" width="13.5234375" style="24" customWidth="1"/>
    <col min="12299" max="12299" width="14.05078125" style="24" customWidth="1"/>
    <col min="12300" max="12300" width="4.05078125" style="24" customWidth="1"/>
    <col min="12301" max="12301" width="1.3671875" style="24" customWidth="1"/>
    <col min="12302" max="12544" width="8.68359375" style="24"/>
    <col min="12545" max="12545" width="1.3671875" style="24" customWidth="1"/>
    <col min="12546" max="12547" width="3.9453125" style="24" customWidth="1"/>
    <col min="12548" max="12548" width="12.734375" style="24" customWidth="1"/>
    <col min="12549" max="12549" width="12.83984375" style="24" customWidth="1"/>
    <col min="12550" max="12550" width="3.3671875" style="24" customWidth="1"/>
    <col min="12551" max="12551" width="12.15625" style="24" customWidth="1"/>
    <col min="12552" max="12552" width="2.68359375" style="24" customWidth="1"/>
    <col min="12553" max="12554" width="13.5234375" style="24" customWidth="1"/>
    <col min="12555" max="12555" width="14.05078125" style="24" customWidth="1"/>
    <col min="12556" max="12556" width="4.05078125" style="24" customWidth="1"/>
    <col min="12557" max="12557" width="1.3671875" style="24" customWidth="1"/>
    <col min="12558" max="12800" width="8.68359375" style="24"/>
    <col min="12801" max="12801" width="1.3671875" style="24" customWidth="1"/>
    <col min="12802" max="12803" width="3.9453125" style="24" customWidth="1"/>
    <col min="12804" max="12804" width="12.734375" style="24" customWidth="1"/>
    <col min="12805" max="12805" width="12.83984375" style="24" customWidth="1"/>
    <col min="12806" max="12806" width="3.3671875" style="24" customWidth="1"/>
    <col min="12807" max="12807" width="12.15625" style="24" customWidth="1"/>
    <col min="12808" max="12808" width="2.68359375" style="24" customWidth="1"/>
    <col min="12809" max="12810" width="13.5234375" style="24" customWidth="1"/>
    <col min="12811" max="12811" width="14.05078125" style="24" customWidth="1"/>
    <col min="12812" max="12812" width="4.05078125" style="24" customWidth="1"/>
    <col min="12813" max="12813" width="1.3671875" style="24" customWidth="1"/>
    <col min="12814" max="13056" width="8.68359375" style="24"/>
    <col min="13057" max="13057" width="1.3671875" style="24" customWidth="1"/>
    <col min="13058" max="13059" width="3.9453125" style="24" customWidth="1"/>
    <col min="13060" max="13060" width="12.734375" style="24" customWidth="1"/>
    <col min="13061" max="13061" width="12.83984375" style="24" customWidth="1"/>
    <col min="13062" max="13062" width="3.3671875" style="24" customWidth="1"/>
    <col min="13063" max="13063" width="12.15625" style="24" customWidth="1"/>
    <col min="13064" max="13064" width="2.68359375" style="24" customWidth="1"/>
    <col min="13065" max="13066" width="13.5234375" style="24" customWidth="1"/>
    <col min="13067" max="13067" width="14.05078125" style="24" customWidth="1"/>
    <col min="13068" max="13068" width="4.05078125" style="24" customWidth="1"/>
    <col min="13069" max="13069" width="1.3671875" style="24" customWidth="1"/>
    <col min="13070" max="13312" width="8.68359375" style="24"/>
    <col min="13313" max="13313" width="1.3671875" style="24" customWidth="1"/>
    <col min="13314" max="13315" width="3.9453125" style="24" customWidth="1"/>
    <col min="13316" max="13316" width="12.734375" style="24" customWidth="1"/>
    <col min="13317" max="13317" width="12.83984375" style="24" customWidth="1"/>
    <col min="13318" max="13318" width="3.3671875" style="24" customWidth="1"/>
    <col min="13319" max="13319" width="12.15625" style="24" customWidth="1"/>
    <col min="13320" max="13320" width="2.68359375" style="24" customWidth="1"/>
    <col min="13321" max="13322" width="13.5234375" style="24" customWidth="1"/>
    <col min="13323" max="13323" width="14.05078125" style="24" customWidth="1"/>
    <col min="13324" max="13324" width="4.05078125" style="24" customWidth="1"/>
    <col min="13325" max="13325" width="1.3671875" style="24" customWidth="1"/>
    <col min="13326" max="13568" width="8.68359375" style="24"/>
    <col min="13569" max="13569" width="1.3671875" style="24" customWidth="1"/>
    <col min="13570" max="13571" width="3.9453125" style="24" customWidth="1"/>
    <col min="13572" max="13572" width="12.734375" style="24" customWidth="1"/>
    <col min="13573" max="13573" width="12.83984375" style="24" customWidth="1"/>
    <col min="13574" max="13574" width="3.3671875" style="24" customWidth="1"/>
    <col min="13575" max="13575" width="12.15625" style="24" customWidth="1"/>
    <col min="13576" max="13576" width="2.68359375" style="24" customWidth="1"/>
    <col min="13577" max="13578" width="13.5234375" style="24" customWidth="1"/>
    <col min="13579" max="13579" width="14.05078125" style="24" customWidth="1"/>
    <col min="13580" max="13580" width="4.05078125" style="24" customWidth="1"/>
    <col min="13581" max="13581" width="1.3671875" style="24" customWidth="1"/>
    <col min="13582" max="13824" width="8.68359375" style="24"/>
    <col min="13825" max="13825" width="1.3671875" style="24" customWidth="1"/>
    <col min="13826" max="13827" width="3.9453125" style="24" customWidth="1"/>
    <col min="13828" max="13828" width="12.734375" style="24" customWidth="1"/>
    <col min="13829" max="13829" width="12.83984375" style="24" customWidth="1"/>
    <col min="13830" max="13830" width="3.3671875" style="24" customWidth="1"/>
    <col min="13831" max="13831" width="12.15625" style="24" customWidth="1"/>
    <col min="13832" max="13832" width="2.68359375" style="24" customWidth="1"/>
    <col min="13833" max="13834" width="13.5234375" style="24" customWidth="1"/>
    <col min="13835" max="13835" width="14.05078125" style="24" customWidth="1"/>
    <col min="13836" max="13836" width="4.05078125" style="24" customWidth="1"/>
    <col min="13837" max="13837" width="1.3671875" style="24" customWidth="1"/>
    <col min="13838" max="14080" width="8.68359375" style="24"/>
    <col min="14081" max="14081" width="1.3671875" style="24" customWidth="1"/>
    <col min="14082" max="14083" width="3.9453125" style="24" customWidth="1"/>
    <col min="14084" max="14084" width="12.734375" style="24" customWidth="1"/>
    <col min="14085" max="14085" width="12.83984375" style="24" customWidth="1"/>
    <col min="14086" max="14086" width="3.3671875" style="24" customWidth="1"/>
    <col min="14087" max="14087" width="12.15625" style="24" customWidth="1"/>
    <col min="14088" max="14088" width="2.68359375" style="24" customWidth="1"/>
    <col min="14089" max="14090" width="13.5234375" style="24" customWidth="1"/>
    <col min="14091" max="14091" width="14.05078125" style="24" customWidth="1"/>
    <col min="14092" max="14092" width="4.05078125" style="24" customWidth="1"/>
    <col min="14093" max="14093" width="1.3671875" style="24" customWidth="1"/>
    <col min="14094" max="14336" width="8.68359375" style="24"/>
    <col min="14337" max="14337" width="1.3671875" style="24" customWidth="1"/>
    <col min="14338" max="14339" width="3.9453125" style="24" customWidth="1"/>
    <col min="14340" max="14340" width="12.734375" style="24" customWidth="1"/>
    <col min="14341" max="14341" width="12.83984375" style="24" customWidth="1"/>
    <col min="14342" max="14342" width="3.3671875" style="24" customWidth="1"/>
    <col min="14343" max="14343" width="12.15625" style="24" customWidth="1"/>
    <col min="14344" max="14344" width="2.68359375" style="24" customWidth="1"/>
    <col min="14345" max="14346" width="13.5234375" style="24" customWidth="1"/>
    <col min="14347" max="14347" width="14.05078125" style="24" customWidth="1"/>
    <col min="14348" max="14348" width="4.05078125" style="24" customWidth="1"/>
    <col min="14349" max="14349" width="1.3671875" style="24" customWidth="1"/>
    <col min="14350" max="14592" width="8.68359375" style="24"/>
    <col min="14593" max="14593" width="1.3671875" style="24" customWidth="1"/>
    <col min="14594" max="14595" width="3.9453125" style="24" customWidth="1"/>
    <col min="14596" max="14596" width="12.734375" style="24" customWidth="1"/>
    <col min="14597" max="14597" width="12.83984375" style="24" customWidth="1"/>
    <col min="14598" max="14598" width="3.3671875" style="24" customWidth="1"/>
    <col min="14599" max="14599" width="12.15625" style="24" customWidth="1"/>
    <col min="14600" max="14600" width="2.68359375" style="24" customWidth="1"/>
    <col min="14601" max="14602" width="13.5234375" style="24" customWidth="1"/>
    <col min="14603" max="14603" width="14.05078125" style="24" customWidth="1"/>
    <col min="14604" max="14604" width="4.05078125" style="24" customWidth="1"/>
    <col min="14605" max="14605" width="1.3671875" style="24" customWidth="1"/>
    <col min="14606" max="14848" width="8.68359375" style="24"/>
    <col min="14849" max="14849" width="1.3671875" style="24" customWidth="1"/>
    <col min="14850" max="14851" width="3.9453125" style="24" customWidth="1"/>
    <col min="14852" max="14852" width="12.734375" style="24" customWidth="1"/>
    <col min="14853" max="14853" width="12.83984375" style="24" customWidth="1"/>
    <col min="14854" max="14854" width="3.3671875" style="24" customWidth="1"/>
    <col min="14855" max="14855" width="12.15625" style="24" customWidth="1"/>
    <col min="14856" max="14856" width="2.68359375" style="24" customWidth="1"/>
    <col min="14857" max="14858" width="13.5234375" style="24" customWidth="1"/>
    <col min="14859" max="14859" width="14.05078125" style="24" customWidth="1"/>
    <col min="14860" max="14860" width="4.05078125" style="24" customWidth="1"/>
    <col min="14861" max="14861" width="1.3671875" style="24" customWidth="1"/>
    <col min="14862" max="15104" width="8.68359375" style="24"/>
    <col min="15105" max="15105" width="1.3671875" style="24" customWidth="1"/>
    <col min="15106" max="15107" width="3.9453125" style="24" customWidth="1"/>
    <col min="15108" max="15108" width="12.734375" style="24" customWidth="1"/>
    <col min="15109" max="15109" width="12.83984375" style="24" customWidth="1"/>
    <col min="15110" max="15110" width="3.3671875" style="24" customWidth="1"/>
    <col min="15111" max="15111" width="12.15625" style="24" customWidth="1"/>
    <col min="15112" max="15112" width="2.68359375" style="24" customWidth="1"/>
    <col min="15113" max="15114" width="13.5234375" style="24" customWidth="1"/>
    <col min="15115" max="15115" width="14.05078125" style="24" customWidth="1"/>
    <col min="15116" max="15116" width="4.05078125" style="24" customWidth="1"/>
    <col min="15117" max="15117" width="1.3671875" style="24" customWidth="1"/>
    <col min="15118" max="15360" width="8.68359375" style="24"/>
    <col min="15361" max="15361" width="1.3671875" style="24" customWidth="1"/>
    <col min="15362" max="15363" width="3.9453125" style="24" customWidth="1"/>
    <col min="15364" max="15364" width="12.734375" style="24" customWidth="1"/>
    <col min="15365" max="15365" width="12.83984375" style="24" customWidth="1"/>
    <col min="15366" max="15366" width="3.3671875" style="24" customWidth="1"/>
    <col min="15367" max="15367" width="12.15625" style="24" customWidth="1"/>
    <col min="15368" max="15368" width="2.68359375" style="24" customWidth="1"/>
    <col min="15369" max="15370" width="13.5234375" style="24" customWidth="1"/>
    <col min="15371" max="15371" width="14.05078125" style="24" customWidth="1"/>
    <col min="15372" max="15372" width="4.05078125" style="24" customWidth="1"/>
    <col min="15373" max="15373" width="1.3671875" style="24" customWidth="1"/>
    <col min="15374" max="15616" width="8.68359375" style="24"/>
    <col min="15617" max="15617" width="1.3671875" style="24" customWidth="1"/>
    <col min="15618" max="15619" width="3.9453125" style="24" customWidth="1"/>
    <col min="15620" max="15620" width="12.734375" style="24" customWidth="1"/>
    <col min="15621" max="15621" width="12.83984375" style="24" customWidth="1"/>
    <col min="15622" max="15622" width="3.3671875" style="24" customWidth="1"/>
    <col min="15623" max="15623" width="12.15625" style="24" customWidth="1"/>
    <col min="15624" max="15624" width="2.68359375" style="24" customWidth="1"/>
    <col min="15625" max="15626" width="13.5234375" style="24" customWidth="1"/>
    <col min="15627" max="15627" width="14.05078125" style="24" customWidth="1"/>
    <col min="15628" max="15628" width="4.05078125" style="24" customWidth="1"/>
    <col min="15629" max="15629" width="1.3671875" style="24" customWidth="1"/>
    <col min="15630" max="15872" width="8.68359375" style="24"/>
    <col min="15873" max="15873" width="1.3671875" style="24" customWidth="1"/>
    <col min="15874" max="15875" width="3.9453125" style="24" customWidth="1"/>
    <col min="15876" max="15876" width="12.734375" style="24" customWidth="1"/>
    <col min="15877" max="15877" width="12.83984375" style="24" customWidth="1"/>
    <col min="15878" max="15878" width="3.3671875" style="24" customWidth="1"/>
    <col min="15879" max="15879" width="12.15625" style="24" customWidth="1"/>
    <col min="15880" max="15880" width="2.68359375" style="24" customWidth="1"/>
    <col min="15881" max="15882" width="13.5234375" style="24" customWidth="1"/>
    <col min="15883" max="15883" width="14.05078125" style="24" customWidth="1"/>
    <col min="15884" max="15884" width="4.05078125" style="24" customWidth="1"/>
    <col min="15885" max="15885" width="1.3671875" style="24" customWidth="1"/>
    <col min="15886" max="16128" width="8.68359375" style="24"/>
    <col min="16129" max="16129" width="1.3671875" style="24" customWidth="1"/>
    <col min="16130" max="16131" width="3.9453125" style="24" customWidth="1"/>
    <col min="16132" max="16132" width="12.734375" style="24" customWidth="1"/>
    <col min="16133" max="16133" width="12.83984375" style="24" customWidth="1"/>
    <col min="16134" max="16134" width="3.3671875" style="24" customWidth="1"/>
    <col min="16135" max="16135" width="12.15625" style="24" customWidth="1"/>
    <col min="16136" max="16136" width="2.68359375" style="24" customWidth="1"/>
    <col min="16137" max="16138" width="13.5234375" style="24" customWidth="1"/>
    <col min="16139" max="16139" width="14.05078125" style="24" customWidth="1"/>
    <col min="16140" max="16140" width="4.05078125" style="24" customWidth="1"/>
    <col min="16141" max="16141" width="1.3671875" style="24" customWidth="1"/>
    <col min="16142" max="16384" width="8.68359375" style="24"/>
  </cols>
  <sheetData>
    <row r="1" spans="1:13" ht="36" customHeight="1" x14ac:dyDescent="0.55000000000000004">
      <c r="B1" s="67" t="s">
        <v>16</v>
      </c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3" x14ac:dyDescent="0.55000000000000004">
      <c r="C2" s="68" t="s">
        <v>17</v>
      </c>
      <c r="D2" s="69"/>
      <c r="E2" s="69"/>
      <c r="F2" s="70"/>
      <c r="G2" s="24"/>
      <c r="H2" s="25"/>
      <c r="I2" s="26" t="s">
        <v>18</v>
      </c>
    </row>
    <row r="3" spans="1:13" ht="15" customHeight="1" x14ac:dyDescent="0.55000000000000004">
      <c r="B3" s="27"/>
      <c r="C3" s="71" t="s">
        <v>19</v>
      </c>
      <c r="D3" s="72"/>
      <c r="E3" s="72"/>
      <c r="F3" s="73">
        <v>0</v>
      </c>
      <c r="G3" s="74"/>
      <c r="H3" s="24"/>
      <c r="I3" s="71" t="s">
        <v>20</v>
      </c>
      <c r="J3" s="75"/>
      <c r="K3" s="28">
        <f>IF(AND(ISNUMBER(F3),ISNUMBER(F4),ISNUMBER(F5),ISNUMBER(F6)),-PMT(F4/F6,K4,F3),"")</f>
        <v>0</v>
      </c>
      <c r="L3" s="27"/>
    </row>
    <row r="4" spans="1:13" ht="15" customHeight="1" x14ac:dyDescent="0.55000000000000004">
      <c r="B4" s="27"/>
      <c r="C4" s="76" t="s">
        <v>21</v>
      </c>
      <c r="D4" s="77"/>
      <c r="E4" s="77"/>
      <c r="F4" s="78">
        <v>0.06</v>
      </c>
      <c r="G4" s="79"/>
      <c r="H4" s="24"/>
      <c r="I4" s="76" t="s">
        <v>22</v>
      </c>
      <c r="J4" s="80"/>
      <c r="K4" s="29">
        <f>IF(AND(ISNUMBER(F5),ISNUMBER(F6)),F5*F6,"")</f>
        <v>60</v>
      </c>
      <c r="L4" s="27"/>
    </row>
    <row r="5" spans="1:13" ht="15" customHeight="1" x14ac:dyDescent="0.55000000000000004">
      <c r="B5" s="27"/>
      <c r="C5" s="76" t="s">
        <v>23</v>
      </c>
      <c r="D5" s="77"/>
      <c r="E5" s="77"/>
      <c r="F5" s="81">
        <v>5</v>
      </c>
      <c r="G5" s="82"/>
      <c r="H5" s="24"/>
      <c r="I5" s="76" t="s">
        <v>24</v>
      </c>
      <c r="J5" s="80"/>
      <c r="K5" s="30">
        <f>IF(AND(K3&lt;&gt;"",K4&lt;&gt;""),K3*K4,"")</f>
        <v>0</v>
      </c>
      <c r="L5" s="27"/>
    </row>
    <row r="6" spans="1:13" ht="15" customHeight="1" x14ac:dyDescent="0.55000000000000004">
      <c r="B6" s="27"/>
      <c r="C6" s="76" t="s">
        <v>25</v>
      </c>
      <c r="D6" s="77"/>
      <c r="E6" s="77"/>
      <c r="F6" s="81">
        <v>12</v>
      </c>
      <c r="G6" s="82"/>
      <c r="H6" s="24"/>
      <c r="I6" s="76" t="s">
        <v>26</v>
      </c>
      <c r="J6" s="80"/>
      <c r="K6" s="30">
        <f>IF(K5&lt;&gt;"",K5-F3,"")</f>
        <v>0</v>
      </c>
      <c r="L6" s="27"/>
    </row>
    <row r="7" spans="1:13" ht="15" customHeight="1" x14ac:dyDescent="0.55000000000000004">
      <c r="B7" s="27"/>
      <c r="C7" s="83" t="s">
        <v>27</v>
      </c>
      <c r="D7" s="84"/>
      <c r="E7" s="84"/>
      <c r="F7" s="85"/>
      <c r="G7" s="86"/>
      <c r="H7" s="24"/>
      <c r="I7" s="59" t="s">
        <v>28</v>
      </c>
      <c r="J7" s="60"/>
      <c r="K7" s="31" t="str">
        <f>IF(AND(ISNUMBER(F5),ISNUMBER(F7)),DATE(YEAR(F7)+F5,MONTH(F7),DAY(F7)),"")</f>
        <v/>
      </c>
      <c r="L7" s="27"/>
    </row>
    <row r="8" spans="1:13" ht="14.7" thickBot="1" x14ac:dyDescent="0.6">
      <c r="B8" s="61" t="str">
        <f>IF(AND($K$3&lt;&gt;"",$K$4&lt;&gt;"",$K$4&gt;480),"Note: Table Below Only Shows the First 480 Payments","")</f>
        <v/>
      </c>
      <c r="C8" s="61"/>
      <c r="D8" s="61"/>
      <c r="E8" s="61"/>
      <c r="F8" s="61"/>
      <c r="G8" s="61"/>
      <c r="H8" s="61"/>
      <c r="I8" s="61"/>
      <c r="J8" s="61"/>
      <c r="K8" s="61"/>
      <c r="L8" s="61"/>
    </row>
    <row r="9" spans="1:13" s="39" customFormat="1" ht="26.25" customHeight="1" thickBot="1" x14ac:dyDescent="0.6">
      <c r="A9" s="38"/>
      <c r="B9" s="62" t="s">
        <v>29</v>
      </c>
      <c r="C9" s="63"/>
      <c r="D9" s="32" t="s">
        <v>30</v>
      </c>
      <c r="E9" s="64" t="s">
        <v>31</v>
      </c>
      <c r="F9" s="63"/>
      <c r="G9" s="65" t="s">
        <v>32</v>
      </c>
      <c r="H9" s="65"/>
      <c r="I9" s="33" t="s">
        <v>33</v>
      </c>
      <c r="J9" s="34" t="s">
        <v>34</v>
      </c>
      <c r="K9" s="64" t="s">
        <v>35</v>
      </c>
      <c r="L9" s="66"/>
    </row>
    <row r="10" spans="1:13" s="39" customFormat="1" x14ac:dyDescent="0.55000000000000004">
      <c r="A10" s="40"/>
      <c r="B10" s="90">
        <f t="shared" ref="B10:B73" si="0">IF($K$3="","",IF(ROW()&lt;=$K$4+9,ROW()-9,""))</f>
        <v>1</v>
      </c>
      <c r="C10" s="91"/>
      <c r="D10" s="35" t="str">
        <f>IF(OR($B10="",$F$7=""),"",IF(DAY(DATE(YEAR($F$7),MONTH($F$7)+12*$B10/$F$6,DAY($F$7)))&lt;&gt;DAY($F$7),DATE(YEAR($F$7),MONTH($F$7)+12*$B10/$F$6,DAY($F$7))-DAY(DATE(YEAR($F$7),MONTH($F$7)+12*$B10/$F$6,DAY($F$7))),DATE(YEAR($F$7),MONTH($F$7)+12*$B10/$F$6,DAY($F$7))))</f>
        <v/>
      </c>
      <c r="E10" s="88">
        <f>IF($B10="","",$F$3)</f>
        <v>0</v>
      </c>
      <c r="F10" s="92"/>
      <c r="G10" s="93">
        <f t="shared" ref="G10:G73" si="1">IF($B10="","",$K$3)</f>
        <v>0</v>
      </c>
      <c r="H10" s="93"/>
      <c r="I10" s="36">
        <f>IF($B10="","",-PPMT($F$4/$F$6,$B10,$K$4,$F$3))</f>
        <v>0</v>
      </c>
      <c r="J10" s="36">
        <f>IF($B10="","",-IPMT($F$4/$F$6,$B10,$K$4,$F$3))</f>
        <v>0</v>
      </c>
      <c r="K10" s="88">
        <f t="shared" ref="K10:K73" si="2">IF($B10="","",$E10*(1+$F$4/$F$6)-$G10)</f>
        <v>0</v>
      </c>
      <c r="L10" s="89"/>
      <c r="M10" s="41"/>
    </row>
    <row r="11" spans="1:13" s="39" customFormat="1" x14ac:dyDescent="0.55000000000000004">
      <c r="A11" s="40"/>
      <c r="B11" s="90">
        <f t="shared" si="0"/>
        <v>2</v>
      </c>
      <c r="C11" s="91"/>
      <c r="D11" s="35" t="str">
        <f>IF(OR($B11="",$F$7=""),"",IF(DAY(DATE(YEAR($F$7),MONTH($F$7)+12*$B11/$F$6,DAY($F$7)))&lt;&gt;DAY($F$7),DATE(YEAR($F$7),MONTH($F$7)+12*$B11/$F$6,DAY($F$7))-DAY(DATE(YEAR($F$7),MONTH($F$7)+12*$B11/$F$6,DAY($F$7))),DATE(YEAR($F$7),MONTH($F$7)+12*$B11/$F$6,DAY($F$7))))</f>
        <v/>
      </c>
      <c r="E11" s="88">
        <f t="shared" ref="E11:E74" si="3">IF($B11="","",$K10)</f>
        <v>0</v>
      </c>
      <c r="F11" s="92"/>
      <c r="G11" s="87">
        <f t="shared" si="1"/>
        <v>0</v>
      </c>
      <c r="H11" s="87"/>
      <c r="I11" s="36">
        <f t="shared" ref="I11:I74" si="4">IF($B11="","",-PPMT($F$4/$F$6,$B11,$K$4,$F$3))</f>
        <v>0</v>
      </c>
      <c r="J11" s="36">
        <f t="shared" ref="J11:J74" si="5">IF($B11="","",-IPMT($F$4/$F$6,$B11,$K$4,$F$3))</f>
        <v>0</v>
      </c>
      <c r="K11" s="88">
        <f t="shared" si="2"/>
        <v>0</v>
      </c>
      <c r="L11" s="89"/>
      <c r="M11" s="41"/>
    </row>
    <row r="12" spans="1:13" s="39" customFormat="1" x14ac:dyDescent="0.55000000000000004">
      <c r="A12" s="40"/>
      <c r="B12" s="90">
        <f t="shared" si="0"/>
        <v>3</v>
      </c>
      <c r="C12" s="91"/>
      <c r="D12" s="35" t="str">
        <f>IF(OR($B12="",$F$7=""),"",IF(DAY(DATE(YEAR($F$7),MONTH($F$7)+12*$B12/$F$6,DAY($F$7)))&lt;&gt;DAY($F$7),DATE(YEAR($F$7),MONTH($F$7)+12*$B12/$F$6,DAY($F$7))-DAY(DATE(YEAR($F$7),MONTH($F$7)+12*$B12/$F$6,DAY($F$7))),DATE(YEAR($F$7),MONTH($F$7)+12*$B12/$F$6,DAY($F$7))))</f>
        <v/>
      </c>
      <c r="E12" s="88">
        <f t="shared" si="3"/>
        <v>0</v>
      </c>
      <c r="F12" s="92"/>
      <c r="G12" s="87">
        <f t="shared" si="1"/>
        <v>0</v>
      </c>
      <c r="H12" s="87"/>
      <c r="I12" s="36">
        <f t="shared" si="4"/>
        <v>0</v>
      </c>
      <c r="J12" s="36">
        <f t="shared" si="5"/>
        <v>0</v>
      </c>
      <c r="K12" s="88">
        <f t="shared" si="2"/>
        <v>0</v>
      </c>
      <c r="L12" s="89"/>
      <c r="M12" s="41"/>
    </row>
    <row r="13" spans="1:13" s="39" customFormat="1" x14ac:dyDescent="0.55000000000000004">
      <c r="A13" s="40"/>
      <c r="B13" s="90">
        <f t="shared" si="0"/>
        <v>4</v>
      </c>
      <c r="C13" s="91"/>
      <c r="D13" s="35" t="str">
        <f t="shared" ref="D13:D76" si="6">IF(OR($B13="",$F$7=""),"",IF(DAY(DATE(YEAR($F$7),MONTH($F$7)+12*$B13/$F$6,DAY($F$7)))&lt;&gt;DAY($F$7),DATE(YEAR($F$7),MONTH($F$7)+12*$B13/$F$6,DAY($F$7))-DAY(DATE(YEAR($F$7),MONTH($F$7)+12*$B13/$F$6,DAY($F$7))),DATE(YEAR($F$7),MONTH($F$7)+12*$B13/$F$6,DAY($F$7))))</f>
        <v/>
      </c>
      <c r="E13" s="88">
        <f t="shared" si="3"/>
        <v>0</v>
      </c>
      <c r="F13" s="92"/>
      <c r="G13" s="87">
        <f t="shared" si="1"/>
        <v>0</v>
      </c>
      <c r="H13" s="87"/>
      <c r="I13" s="36">
        <f t="shared" si="4"/>
        <v>0</v>
      </c>
      <c r="J13" s="36">
        <f t="shared" si="5"/>
        <v>0</v>
      </c>
      <c r="K13" s="88">
        <f t="shared" si="2"/>
        <v>0</v>
      </c>
      <c r="L13" s="89"/>
      <c r="M13" s="41"/>
    </row>
    <row r="14" spans="1:13" s="39" customFormat="1" x14ac:dyDescent="0.55000000000000004">
      <c r="A14" s="40"/>
      <c r="B14" s="90">
        <f t="shared" si="0"/>
        <v>5</v>
      </c>
      <c r="C14" s="91"/>
      <c r="D14" s="35" t="str">
        <f t="shared" si="6"/>
        <v/>
      </c>
      <c r="E14" s="88">
        <f t="shared" si="3"/>
        <v>0</v>
      </c>
      <c r="F14" s="92"/>
      <c r="G14" s="87">
        <f t="shared" si="1"/>
        <v>0</v>
      </c>
      <c r="H14" s="87"/>
      <c r="I14" s="36">
        <f t="shared" si="4"/>
        <v>0</v>
      </c>
      <c r="J14" s="36">
        <f t="shared" si="5"/>
        <v>0</v>
      </c>
      <c r="K14" s="88">
        <f t="shared" si="2"/>
        <v>0</v>
      </c>
      <c r="L14" s="89"/>
      <c r="M14" s="41"/>
    </row>
    <row r="15" spans="1:13" s="39" customFormat="1" x14ac:dyDescent="0.55000000000000004">
      <c r="A15" s="40"/>
      <c r="B15" s="90">
        <f t="shared" si="0"/>
        <v>6</v>
      </c>
      <c r="C15" s="91"/>
      <c r="D15" s="35" t="str">
        <f t="shared" si="6"/>
        <v/>
      </c>
      <c r="E15" s="88">
        <f t="shared" si="3"/>
        <v>0</v>
      </c>
      <c r="F15" s="92"/>
      <c r="G15" s="87">
        <f t="shared" si="1"/>
        <v>0</v>
      </c>
      <c r="H15" s="87"/>
      <c r="I15" s="36">
        <f t="shared" si="4"/>
        <v>0</v>
      </c>
      <c r="J15" s="36">
        <f t="shared" si="5"/>
        <v>0</v>
      </c>
      <c r="K15" s="88">
        <f t="shared" si="2"/>
        <v>0</v>
      </c>
      <c r="L15" s="89"/>
      <c r="M15" s="41"/>
    </row>
    <row r="16" spans="1:13" s="39" customFormat="1" x14ac:dyDescent="0.55000000000000004">
      <c r="A16" s="40"/>
      <c r="B16" s="90">
        <f t="shared" si="0"/>
        <v>7</v>
      </c>
      <c r="C16" s="91"/>
      <c r="D16" s="35" t="str">
        <f t="shared" si="6"/>
        <v/>
      </c>
      <c r="E16" s="88">
        <f t="shared" si="3"/>
        <v>0</v>
      </c>
      <c r="F16" s="92"/>
      <c r="G16" s="87">
        <f t="shared" si="1"/>
        <v>0</v>
      </c>
      <c r="H16" s="87"/>
      <c r="I16" s="36">
        <f t="shared" si="4"/>
        <v>0</v>
      </c>
      <c r="J16" s="36">
        <f t="shared" si="5"/>
        <v>0</v>
      </c>
      <c r="K16" s="88">
        <f t="shared" si="2"/>
        <v>0</v>
      </c>
      <c r="L16" s="89"/>
      <c r="M16" s="41"/>
    </row>
    <row r="17" spans="1:13" s="39" customFormat="1" x14ac:dyDescent="0.55000000000000004">
      <c r="A17" s="40"/>
      <c r="B17" s="90">
        <f t="shared" si="0"/>
        <v>8</v>
      </c>
      <c r="C17" s="91"/>
      <c r="D17" s="35" t="str">
        <f t="shared" si="6"/>
        <v/>
      </c>
      <c r="E17" s="88">
        <f t="shared" si="3"/>
        <v>0</v>
      </c>
      <c r="F17" s="92"/>
      <c r="G17" s="87">
        <f t="shared" si="1"/>
        <v>0</v>
      </c>
      <c r="H17" s="87"/>
      <c r="I17" s="36">
        <f t="shared" si="4"/>
        <v>0</v>
      </c>
      <c r="J17" s="36">
        <f t="shared" si="5"/>
        <v>0</v>
      </c>
      <c r="K17" s="88">
        <f t="shared" si="2"/>
        <v>0</v>
      </c>
      <c r="L17" s="89"/>
      <c r="M17" s="41"/>
    </row>
    <row r="18" spans="1:13" s="39" customFormat="1" x14ac:dyDescent="0.55000000000000004">
      <c r="A18" s="40"/>
      <c r="B18" s="90">
        <f t="shared" si="0"/>
        <v>9</v>
      </c>
      <c r="C18" s="91"/>
      <c r="D18" s="35" t="str">
        <f t="shared" si="6"/>
        <v/>
      </c>
      <c r="E18" s="88">
        <f t="shared" si="3"/>
        <v>0</v>
      </c>
      <c r="F18" s="92"/>
      <c r="G18" s="87">
        <f t="shared" si="1"/>
        <v>0</v>
      </c>
      <c r="H18" s="87"/>
      <c r="I18" s="36">
        <f t="shared" si="4"/>
        <v>0</v>
      </c>
      <c r="J18" s="36">
        <f t="shared" si="5"/>
        <v>0</v>
      </c>
      <c r="K18" s="88">
        <f t="shared" si="2"/>
        <v>0</v>
      </c>
      <c r="L18" s="89"/>
      <c r="M18" s="41"/>
    </row>
    <row r="19" spans="1:13" s="39" customFormat="1" x14ac:dyDescent="0.55000000000000004">
      <c r="A19" s="40"/>
      <c r="B19" s="90">
        <f t="shared" si="0"/>
        <v>10</v>
      </c>
      <c r="C19" s="91"/>
      <c r="D19" s="35" t="str">
        <f t="shared" si="6"/>
        <v/>
      </c>
      <c r="E19" s="88">
        <f t="shared" si="3"/>
        <v>0</v>
      </c>
      <c r="F19" s="92"/>
      <c r="G19" s="87">
        <f t="shared" si="1"/>
        <v>0</v>
      </c>
      <c r="H19" s="87"/>
      <c r="I19" s="36">
        <f t="shared" si="4"/>
        <v>0</v>
      </c>
      <c r="J19" s="36">
        <f t="shared" si="5"/>
        <v>0</v>
      </c>
      <c r="K19" s="88">
        <f t="shared" si="2"/>
        <v>0</v>
      </c>
      <c r="L19" s="89"/>
      <c r="M19" s="41"/>
    </row>
    <row r="20" spans="1:13" s="39" customFormat="1" x14ac:dyDescent="0.55000000000000004">
      <c r="A20" s="40"/>
      <c r="B20" s="90">
        <f t="shared" si="0"/>
        <v>11</v>
      </c>
      <c r="C20" s="91"/>
      <c r="D20" s="35" t="str">
        <f t="shared" si="6"/>
        <v/>
      </c>
      <c r="E20" s="88">
        <f t="shared" si="3"/>
        <v>0</v>
      </c>
      <c r="F20" s="92"/>
      <c r="G20" s="87">
        <f t="shared" si="1"/>
        <v>0</v>
      </c>
      <c r="H20" s="87"/>
      <c r="I20" s="36">
        <f t="shared" si="4"/>
        <v>0</v>
      </c>
      <c r="J20" s="36">
        <f t="shared" si="5"/>
        <v>0</v>
      </c>
      <c r="K20" s="88">
        <f t="shared" si="2"/>
        <v>0</v>
      </c>
      <c r="L20" s="89"/>
      <c r="M20" s="41"/>
    </row>
    <row r="21" spans="1:13" s="39" customFormat="1" x14ac:dyDescent="0.55000000000000004">
      <c r="A21" s="40"/>
      <c r="B21" s="90">
        <f t="shared" si="0"/>
        <v>12</v>
      </c>
      <c r="C21" s="91"/>
      <c r="D21" s="35" t="str">
        <f t="shared" si="6"/>
        <v/>
      </c>
      <c r="E21" s="88">
        <f t="shared" si="3"/>
        <v>0</v>
      </c>
      <c r="F21" s="92"/>
      <c r="G21" s="87">
        <f t="shared" si="1"/>
        <v>0</v>
      </c>
      <c r="H21" s="87"/>
      <c r="I21" s="36">
        <f t="shared" si="4"/>
        <v>0</v>
      </c>
      <c r="J21" s="36">
        <f t="shared" si="5"/>
        <v>0</v>
      </c>
      <c r="K21" s="88">
        <f t="shared" si="2"/>
        <v>0</v>
      </c>
      <c r="L21" s="89"/>
      <c r="M21" s="41"/>
    </row>
    <row r="22" spans="1:13" s="39" customFormat="1" x14ac:dyDescent="0.55000000000000004">
      <c r="A22" s="40"/>
      <c r="B22" s="90">
        <f t="shared" si="0"/>
        <v>13</v>
      </c>
      <c r="C22" s="91"/>
      <c r="D22" s="35" t="str">
        <f t="shared" si="6"/>
        <v/>
      </c>
      <c r="E22" s="88">
        <f t="shared" si="3"/>
        <v>0</v>
      </c>
      <c r="F22" s="92"/>
      <c r="G22" s="87">
        <f t="shared" si="1"/>
        <v>0</v>
      </c>
      <c r="H22" s="87"/>
      <c r="I22" s="36">
        <f t="shared" si="4"/>
        <v>0</v>
      </c>
      <c r="J22" s="36">
        <f t="shared" si="5"/>
        <v>0</v>
      </c>
      <c r="K22" s="88">
        <f t="shared" si="2"/>
        <v>0</v>
      </c>
      <c r="L22" s="89"/>
      <c r="M22" s="41"/>
    </row>
    <row r="23" spans="1:13" s="39" customFormat="1" x14ac:dyDescent="0.55000000000000004">
      <c r="A23" s="40"/>
      <c r="B23" s="90">
        <f t="shared" si="0"/>
        <v>14</v>
      </c>
      <c r="C23" s="91"/>
      <c r="D23" s="35" t="str">
        <f t="shared" si="6"/>
        <v/>
      </c>
      <c r="E23" s="88">
        <f t="shared" si="3"/>
        <v>0</v>
      </c>
      <c r="F23" s="92"/>
      <c r="G23" s="87">
        <f t="shared" si="1"/>
        <v>0</v>
      </c>
      <c r="H23" s="87"/>
      <c r="I23" s="36">
        <f t="shared" si="4"/>
        <v>0</v>
      </c>
      <c r="J23" s="36">
        <f t="shared" si="5"/>
        <v>0</v>
      </c>
      <c r="K23" s="88">
        <f t="shared" si="2"/>
        <v>0</v>
      </c>
      <c r="L23" s="89"/>
      <c r="M23" s="41"/>
    </row>
    <row r="24" spans="1:13" s="39" customFormat="1" x14ac:dyDescent="0.55000000000000004">
      <c r="A24" s="40"/>
      <c r="B24" s="90">
        <f t="shared" si="0"/>
        <v>15</v>
      </c>
      <c r="C24" s="91"/>
      <c r="D24" s="35" t="str">
        <f t="shared" si="6"/>
        <v/>
      </c>
      <c r="E24" s="88">
        <f t="shared" si="3"/>
        <v>0</v>
      </c>
      <c r="F24" s="92"/>
      <c r="G24" s="87">
        <f t="shared" si="1"/>
        <v>0</v>
      </c>
      <c r="H24" s="87"/>
      <c r="I24" s="36">
        <f t="shared" si="4"/>
        <v>0</v>
      </c>
      <c r="J24" s="36">
        <f t="shared" si="5"/>
        <v>0</v>
      </c>
      <c r="K24" s="88">
        <f t="shared" si="2"/>
        <v>0</v>
      </c>
      <c r="L24" s="89"/>
      <c r="M24" s="41"/>
    </row>
    <row r="25" spans="1:13" s="39" customFormat="1" x14ac:dyDescent="0.55000000000000004">
      <c r="A25" s="40"/>
      <c r="B25" s="90">
        <f t="shared" si="0"/>
        <v>16</v>
      </c>
      <c r="C25" s="91"/>
      <c r="D25" s="35" t="str">
        <f t="shared" si="6"/>
        <v/>
      </c>
      <c r="E25" s="88">
        <f t="shared" si="3"/>
        <v>0</v>
      </c>
      <c r="F25" s="92"/>
      <c r="G25" s="87">
        <f t="shared" si="1"/>
        <v>0</v>
      </c>
      <c r="H25" s="87"/>
      <c r="I25" s="36">
        <f t="shared" si="4"/>
        <v>0</v>
      </c>
      <c r="J25" s="36">
        <f t="shared" si="5"/>
        <v>0</v>
      </c>
      <c r="K25" s="88">
        <f t="shared" si="2"/>
        <v>0</v>
      </c>
      <c r="L25" s="89"/>
      <c r="M25" s="41"/>
    </row>
    <row r="26" spans="1:13" s="39" customFormat="1" x14ac:dyDescent="0.55000000000000004">
      <c r="A26" s="40"/>
      <c r="B26" s="90">
        <f t="shared" si="0"/>
        <v>17</v>
      </c>
      <c r="C26" s="91"/>
      <c r="D26" s="35" t="str">
        <f t="shared" si="6"/>
        <v/>
      </c>
      <c r="E26" s="88">
        <f t="shared" si="3"/>
        <v>0</v>
      </c>
      <c r="F26" s="92"/>
      <c r="G26" s="87">
        <f t="shared" si="1"/>
        <v>0</v>
      </c>
      <c r="H26" s="87"/>
      <c r="I26" s="36">
        <f t="shared" si="4"/>
        <v>0</v>
      </c>
      <c r="J26" s="36">
        <f t="shared" si="5"/>
        <v>0</v>
      </c>
      <c r="K26" s="88">
        <f t="shared" si="2"/>
        <v>0</v>
      </c>
      <c r="L26" s="89"/>
      <c r="M26" s="41"/>
    </row>
    <row r="27" spans="1:13" s="39" customFormat="1" x14ac:dyDescent="0.55000000000000004">
      <c r="A27" s="40"/>
      <c r="B27" s="90">
        <f t="shared" si="0"/>
        <v>18</v>
      </c>
      <c r="C27" s="91"/>
      <c r="D27" s="35" t="str">
        <f t="shared" si="6"/>
        <v/>
      </c>
      <c r="E27" s="88">
        <f t="shared" si="3"/>
        <v>0</v>
      </c>
      <c r="F27" s="92"/>
      <c r="G27" s="87">
        <f t="shared" si="1"/>
        <v>0</v>
      </c>
      <c r="H27" s="87"/>
      <c r="I27" s="36">
        <f t="shared" si="4"/>
        <v>0</v>
      </c>
      <c r="J27" s="36">
        <f t="shared" si="5"/>
        <v>0</v>
      </c>
      <c r="K27" s="88">
        <f t="shared" si="2"/>
        <v>0</v>
      </c>
      <c r="L27" s="89"/>
      <c r="M27" s="41"/>
    </row>
    <row r="28" spans="1:13" s="39" customFormat="1" x14ac:dyDescent="0.55000000000000004">
      <c r="A28" s="40"/>
      <c r="B28" s="90">
        <f t="shared" si="0"/>
        <v>19</v>
      </c>
      <c r="C28" s="91"/>
      <c r="D28" s="35" t="str">
        <f t="shared" si="6"/>
        <v/>
      </c>
      <c r="E28" s="88">
        <f t="shared" si="3"/>
        <v>0</v>
      </c>
      <c r="F28" s="92"/>
      <c r="G28" s="87">
        <f t="shared" si="1"/>
        <v>0</v>
      </c>
      <c r="H28" s="87"/>
      <c r="I28" s="36">
        <f t="shared" si="4"/>
        <v>0</v>
      </c>
      <c r="J28" s="36">
        <f t="shared" si="5"/>
        <v>0</v>
      </c>
      <c r="K28" s="88">
        <f t="shared" si="2"/>
        <v>0</v>
      </c>
      <c r="L28" s="89"/>
      <c r="M28" s="41"/>
    </row>
    <row r="29" spans="1:13" s="39" customFormat="1" x14ac:dyDescent="0.55000000000000004">
      <c r="A29" s="40"/>
      <c r="B29" s="90">
        <f t="shared" si="0"/>
        <v>20</v>
      </c>
      <c r="C29" s="91"/>
      <c r="D29" s="35" t="str">
        <f t="shared" si="6"/>
        <v/>
      </c>
      <c r="E29" s="88">
        <f t="shared" si="3"/>
        <v>0</v>
      </c>
      <c r="F29" s="92"/>
      <c r="G29" s="87">
        <f t="shared" si="1"/>
        <v>0</v>
      </c>
      <c r="H29" s="87"/>
      <c r="I29" s="36">
        <f t="shared" si="4"/>
        <v>0</v>
      </c>
      <c r="J29" s="36">
        <f t="shared" si="5"/>
        <v>0</v>
      </c>
      <c r="K29" s="88">
        <f t="shared" si="2"/>
        <v>0</v>
      </c>
      <c r="L29" s="89"/>
      <c r="M29" s="41"/>
    </row>
    <row r="30" spans="1:13" s="39" customFormat="1" x14ac:dyDescent="0.55000000000000004">
      <c r="A30" s="40"/>
      <c r="B30" s="90">
        <f t="shared" si="0"/>
        <v>21</v>
      </c>
      <c r="C30" s="91"/>
      <c r="D30" s="35" t="str">
        <f t="shared" si="6"/>
        <v/>
      </c>
      <c r="E30" s="88">
        <f t="shared" si="3"/>
        <v>0</v>
      </c>
      <c r="F30" s="92"/>
      <c r="G30" s="87">
        <f t="shared" si="1"/>
        <v>0</v>
      </c>
      <c r="H30" s="87"/>
      <c r="I30" s="36">
        <f t="shared" si="4"/>
        <v>0</v>
      </c>
      <c r="J30" s="36">
        <f t="shared" si="5"/>
        <v>0</v>
      </c>
      <c r="K30" s="88">
        <f t="shared" si="2"/>
        <v>0</v>
      </c>
      <c r="L30" s="89"/>
      <c r="M30" s="41"/>
    </row>
    <row r="31" spans="1:13" s="39" customFormat="1" x14ac:dyDescent="0.55000000000000004">
      <c r="A31" s="40"/>
      <c r="B31" s="90">
        <f t="shared" si="0"/>
        <v>22</v>
      </c>
      <c r="C31" s="91"/>
      <c r="D31" s="35" t="str">
        <f t="shared" si="6"/>
        <v/>
      </c>
      <c r="E31" s="88">
        <f t="shared" si="3"/>
        <v>0</v>
      </c>
      <c r="F31" s="92"/>
      <c r="G31" s="87">
        <f t="shared" si="1"/>
        <v>0</v>
      </c>
      <c r="H31" s="87"/>
      <c r="I31" s="36">
        <f t="shared" si="4"/>
        <v>0</v>
      </c>
      <c r="J31" s="36">
        <f t="shared" si="5"/>
        <v>0</v>
      </c>
      <c r="K31" s="88">
        <f t="shared" si="2"/>
        <v>0</v>
      </c>
      <c r="L31" s="89"/>
      <c r="M31" s="41"/>
    </row>
    <row r="32" spans="1:13" s="39" customFormat="1" x14ac:dyDescent="0.55000000000000004">
      <c r="A32" s="40"/>
      <c r="B32" s="90">
        <f t="shared" si="0"/>
        <v>23</v>
      </c>
      <c r="C32" s="91"/>
      <c r="D32" s="35" t="str">
        <f t="shared" si="6"/>
        <v/>
      </c>
      <c r="E32" s="88">
        <f t="shared" si="3"/>
        <v>0</v>
      </c>
      <c r="F32" s="92"/>
      <c r="G32" s="87">
        <f t="shared" si="1"/>
        <v>0</v>
      </c>
      <c r="H32" s="87"/>
      <c r="I32" s="36">
        <f t="shared" si="4"/>
        <v>0</v>
      </c>
      <c r="J32" s="36">
        <f t="shared" si="5"/>
        <v>0</v>
      </c>
      <c r="K32" s="88">
        <f t="shared" si="2"/>
        <v>0</v>
      </c>
      <c r="L32" s="89"/>
      <c r="M32" s="41"/>
    </row>
    <row r="33" spans="1:13" s="39" customFormat="1" x14ac:dyDescent="0.55000000000000004">
      <c r="A33" s="40"/>
      <c r="B33" s="90">
        <f t="shared" si="0"/>
        <v>24</v>
      </c>
      <c r="C33" s="91"/>
      <c r="D33" s="35" t="str">
        <f t="shared" si="6"/>
        <v/>
      </c>
      <c r="E33" s="88">
        <f t="shared" si="3"/>
        <v>0</v>
      </c>
      <c r="F33" s="92"/>
      <c r="G33" s="87">
        <f t="shared" si="1"/>
        <v>0</v>
      </c>
      <c r="H33" s="87"/>
      <c r="I33" s="36">
        <f t="shared" si="4"/>
        <v>0</v>
      </c>
      <c r="J33" s="36">
        <f t="shared" si="5"/>
        <v>0</v>
      </c>
      <c r="K33" s="88">
        <f t="shared" si="2"/>
        <v>0</v>
      </c>
      <c r="L33" s="89"/>
      <c r="M33" s="41"/>
    </row>
    <row r="34" spans="1:13" s="39" customFormat="1" x14ac:dyDescent="0.55000000000000004">
      <c r="A34" s="40"/>
      <c r="B34" s="90">
        <f t="shared" si="0"/>
        <v>25</v>
      </c>
      <c r="C34" s="91"/>
      <c r="D34" s="35" t="str">
        <f t="shared" si="6"/>
        <v/>
      </c>
      <c r="E34" s="88">
        <f t="shared" si="3"/>
        <v>0</v>
      </c>
      <c r="F34" s="92"/>
      <c r="G34" s="87">
        <f t="shared" si="1"/>
        <v>0</v>
      </c>
      <c r="H34" s="87"/>
      <c r="I34" s="36">
        <f t="shared" si="4"/>
        <v>0</v>
      </c>
      <c r="J34" s="36">
        <f t="shared" si="5"/>
        <v>0</v>
      </c>
      <c r="K34" s="88">
        <f t="shared" si="2"/>
        <v>0</v>
      </c>
      <c r="L34" s="89"/>
      <c r="M34" s="41"/>
    </row>
    <row r="35" spans="1:13" s="39" customFormat="1" x14ac:dyDescent="0.55000000000000004">
      <c r="A35" s="40"/>
      <c r="B35" s="90">
        <f t="shared" si="0"/>
        <v>26</v>
      </c>
      <c r="C35" s="91"/>
      <c r="D35" s="35" t="str">
        <f t="shared" si="6"/>
        <v/>
      </c>
      <c r="E35" s="88">
        <f t="shared" si="3"/>
        <v>0</v>
      </c>
      <c r="F35" s="92"/>
      <c r="G35" s="87">
        <f t="shared" si="1"/>
        <v>0</v>
      </c>
      <c r="H35" s="87"/>
      <c r="I35" s="36">
        <f t="shared" si="4"/>
        <v>0</v>
      </c>
      <c r="J35" s="36">
        <f t="shared" si="5"/>
        <v>0</v>
      </c>
      <c r="K35" s="88">
        <f t="shared" si="2"/>
        <v>0</v>
      </c>
      <c r="L35" s="89"/>
      <c r="M35" s="41"/>
    </row>
    <row r="36" spans="1:13" s="39" customFormat="1" x14ac:dyDescent="0.55000000000000004">
      <c r="A36" s="40"/>
      <c r="B36" s="90">
        <f t="shared" si="0"/>
        <v>27</v>
      </c>
      <c r="C36" s="91"/>
      <c r="D36" s="35" t="str">
        <f t="shared" si="6"/>
        <v/>
      </c>
      <c r="E36" s="88">
        <f t="shared" si="3"/>
        <v>0</v>
      </c>
      <c r="F36" s="92"/>
      <c r="G36" s="87">
        <f t="shared" si="1"/>
        <v>0</v>
      </c>
      <c r="H36" s="87"/>
      <c r="I36" s="36">
        <f t="shared" si="4"/>
        <v>0</v>
      </c>
      <c r="J36" s="36">
        <f t="shared" si="5"/>
        <v>0</v>
      </c>
      <c r="K36" s="88">
        <f t="shared" si="2"/>
        <v>0</v>
      </c>
      <c r="L36" s="89"/>
      <c r="M36" s="41"/>
    </row>
    <row r="37" spans="1:13" s="39" customFormat="1" x14ac:dyDescent="0.55000000000000004">
      <c r="A37" s="40"/>
      <c r="B37" s="90">
        <f t="shared" si="0"/>
        <v>28</v>
      </c>
      <c r="C37" s="91"/>
      <c r="D37" s="35" t="str">
        <f t="shared" si="6"/>
        <v/>
      </c>
      <c r="E37" s="88">
        <f t="shared" si="3"/>
        <v>0</v>
      </c>
      <c r="F37" s="92"/>
      <c r="G37" s="87">
        <f t="shared" si="1"/>
        <v>0</v>
      </c>
      <c r="H37" s="87"/>
      <c r="I37" s="36">
        <f t="shared" si="4"/>
        <v>0</v>
      </c>
      <c r="J37" s="36">
        <f t="shared" si="5"/>
        <v>0</v>
      </c>
      <c r="K37" s="88">
        <f t="shared" si="2"/>
        <v>0</v>
      </c>
      <c r="L37" s="89"/>
      <c r="M37" s="41"/>
    </row>
    <row r="38" spans="1:13" s="39" customFormat="1" x14ac:dyDescent="0.55000000000000004">
      <c r="A38" s="40"/>
      <c r="B38" s="90">
        <f t="shared" si="0"/>
        <v>29</v>
      </c>
      <c r="C38" s="91"/>
      <c r="D38" s="35" t="str">
        <f t="shared" si="6"/>
        <v/>
      </c>
      <c r="E38" s="88">
        <f t="shared" si="3"/>
        <v>0</v>
      </c>
      <c r="F38" s="92"/>
      <c r="G38" s="87">
        <f t="shared" si="1"/>
        <v>0</v>
      </c>
      <c r="H38" s="87"/>
      <c r="I38" s="36">
        <f t="shared" si="4"/>
        <v>0</v>
      </c>
      <c r="J38" s="36">
        <f t="shared" si="5"/>
        <v>0</v>
      </c>
      <c r="K38" s="88">
        <f t="shared" si="2"/>
        <v>0</v>
      </c>
      <c r="L38" s="89"/>
      <c r="M38" s="41"/>
    </row>
    <row r="39" spans="1:13" s="39" customFormat="1" x14ac:dyDescent="0.55000000000000004">
      <c r="A39" s="40"/>
      <c r="B39" s="90">
        <f t="shared" si="0"/>
        <v>30</v>
      </c>
      <c r="C39" s="91"/>
      <c r="D39" s="35" t="str">
        <f t="shared" si="6"/>
        <v/>
      </c>
      <c r="E39" s="88">
        <f t="shared" si="3"/>
        <v>0</v>
      </c>
      <c r="F39" s="92"/>
      <c r="G39" s="87">
        <f t="shared" si="1"/>
        <v>0</v>
      </c>
      <c r="H39" s="87"/>
      <c r="I39" s="36">
        <f t="shared" si="4"/>
        <v>0</v>
      </c>
      <c r="J39" s="36">
        <f t="shared" si="5"/>
        <v>0</v>
      </c>
      <c r="K39" s="88">
        <f t="shared" si="2"/>
        <v>0</v>
      </c>
      <c r="L39" s="89"/>
      <c r="M39" s="41"/>
    </row>
    <row r="40" spans="1:13" s="39" customFormat="1" x14ac:dyDescent="0.55000000000000004">
      <c r="A40" s="40"/>
      <c r="B40" s="90">
        <f t="shared" si="0"/>
        <v>31</v>
      </c>
      <c r="C40" s="91"/>
      <c r="D40" s="35" t="str">
        <f t="shared" si="6"/>
        <v/>
      </c>
      <c r="E40" s="88">
        <f t="shared" si="3"/>
        <v>0</v>
      </c>
      <c r="F40" s="92"/>
      <c r="G40" s="87">
        <f t="shared" si="1"/>
        <v>0</v>
      </c>
      <c r="H40" s="87"/>
      <c r="I40" s="36">
        <f t="shared" si="4"/>
        <v>0</v>
      </c>
      <c r="J40" s="36">
        <f t="shared" si="5"/>
        <v>0</v>
      </c>
      <c r="K40" s="88">
        <f t="shared" si="2"/>
        <v>0</v>
      </c>
      <c r="L40" s="89"/>
      <c r="M40" s="41"/>
    </row>
    <row r="41" spans="1:13" s="39" customFormat="1" x14ac:dyDescent="0.55000000000000004">
      <c r="A41" s="40"/>
      <c r="B41" s="90">
        <f t="shared" si="0"/>
        <v>32</v>
      </c>
      <c r="C41" s="91"/>
      <c r="D41" s="35" t="str">
        <f t="shared" si="6"/>
        <v/>
      </c>
      <c r="E41" s="88">
        <f t="shared" si="3"/>
        <v>0</v>
      </c>
      <c r="F41" s="92"/>
      <c r="G41" s="87">
        <f t="shared" si="1"/>
        <v>0</v>
      </c>
      <c r="H41" s="87"/>
      <c r="I41" s="36">
        <f t="shared" si="4"/>
        <v>0</v>
      </c>
      <c r="J41" s="36">
        <f t="shared" si="5"/>
        <v>0</v>
      </c>
      <c r="K41" s="88">
        <f t="shared" si="2"/>
        <v>0</v>
      </c>
      <c r="L41" s="89"/>
      <c r="M41" s="41"/>
    </row>
    <row r="42" spans="1:13" s="39" customFormat="1" x14ac:dyDescent="0.55000000000000004">
      <c r="A42" s="40"/>
      <c r="B42" s="90">
        <f t="shared" si="0"/>
        <v>33</v>
      </c>
      <c r="C42" s="91"/>
      <c r="D42" s="35" t="str">
        <f t="shared" si="6"/>
        <v/>
      </c>
      <c r="E42" s="88">
        <f t="shared" si="3"/>
        <v>0</v>
      </c>
      <c r="F42" s="92"/>
      <c r="G42" s="87">
        <f t="shared" si="1"/>
        <v>0</v>
      </c>
      <c r="H42" s="87"/>
      <c r="I42" s="36">
        <f t="shared" si="4"/>
        <v>0</v>
      </c>
      <c r="J42" s="36">
        <f t="shared" si="5"/>
        <v>0</v>
      </c>
      <c r="K42" s="88">
        <f t="shared" si="2"/>
        <v>0</v>
      </c>
      <c r="L42" s="89"/>
      <c r="M42" s="41"/>
    </row>
    <row r="43" spans="1:13" s="39" customFormat="1" x14ac:dyDescent="0.55000000000000004">
      <c r="A43" s="40"/>
      <c r="B43" s="90">
        <f t="shared" si="0"/>
        <v>34</v>
      </c>
      <c r="C43" s="91"/>
      <c r="D43" s="35" t="str">
        <f t="shared" si="6"/>
        <v/>
      </c>
      <c r="E43" s="88">
        <f t="shared" si="3"/>
        <v>0</v>
      </c>
      <c r="F43" s="92"/>
      <c r="G43" s="87">
        <f t="shared" si="1"/>
        <v>0</v>
      </c>
      <c r="H43" s="87"/>
      <c r="I43" s="36">
        <f t="shared" si="4"/>
        <v>0</v>
      </c>
      <c r="J43" s="36">
        <f t="shared" si="5"/>
        <v>0</v>
      </c>
      <c r="K43" s="88">
        <f t="shared" si="2"/>
        <v>0</v>
      </c>
      <c r="L43" s="89"/>
      <c r="M43" s="41"/>
    </row>
    <row r="44" spans="1:13" s="39" customFormat="1" x14ac:dyDescent="0.55000000000000004">
      <c r="A44" s="40"/>
      <c r="B44" s="90">
        <f t="shared" si="0"/>
        <v>35</v>
      </c>
      <c r="C44" s="91"/>
      <c r="D44" s="35" t="str">
        <f t="shared" si="6"/>
        <v/>
      </c>
      <c r="E44" s="88">
        <f t="shared" si="3"/>
        <v>0</v>
      </c>
      <c r="F44" s="92"/>
      <c r="G44" s="87">
        <f t="shared" si="1"/>
        <v>0</v>
      </c>
      <c r="H44" s="87"/>
      <c r="I44" s="36">
        <f t="shared" si="4"/>
        <v>0</v>
      </c>
      <c r="J44" s="36">
        <f t="shared" si="5"/>
        <v>0</v>
      </c>
      <c r="K44" s="88">
        <f t="shared" si="2"/>
        <v>0</v>
      </c>
      <c r="L44" s="89"/>
      <c r="M44" s="41"/>
    </row>
    <row r="45" spans="1:13" s="39" customFormat="1" x14ac:dyDescent="0.55000000000000004">
      <c r="A45" s="40"/>
      <c r="B45" s="90">
        <f t="shared" si="0"/>
        <v>36</v>
      </c>
      <c r="C45" s="91"/>
      <c r="D45" s="35" t="str">
        <f t="shared" si="6"/>
        <v/>
      </c>
      <c r="E45" s="88">
        <f t="shared" si="3"/>
        <v>0</v>
      </c>
      <c r="F45" s="92"/>
      <c r="G45" s="87">
        <f t="shared" si="1"/>
        <v>0</v>
      </c>
      <c r="H45" s="87"/>
      <c r="I45" s="36">
        <f t="shared" si="4"/>
        <v>0</v>
      </c>
      <c r="J45" s="36">
        <f t="shared" si="5"/>
        <v>0</v>
      </c>
      <c r="K45" s="88">
        <f t="shared" si="2"/>
        <v>0</v>
      </c>
      <c r="L45" s="89"/>
      <c r="M45" s="41"/>
    </row>
    <row r="46" spans="1:13" s="39" customFormat="1" x14ac:dyDescent="0.55000000000000004">
      <c r="A46" s="40"/>
      <c r="B46" s="90">
        <f t="shared" si="0"/>
        <v>37</v>
      </c>
      <c r="C46" s="91"/>
      <c r="D46" s="35" t="str">
        <f t="shared" si="6"/>
        <v/>
      </c>
      <c r="E46" s="88">
        <f t="shared" si="3"/>
        <v>0</v>
      </c>
      <c r="F46" s="92"/>
      <c r="G46" s="87">
        <f t="shared" si="1"/>
        <v>0</v>
      </c>
      <c r="H46" s="87"/>
      <c r="I46" s="36">
        <f t="shared" si="4"/>
        <v>0</v>
      </c>
      <c r="J46" s="36">
        <f t="shared" si="5"/>
        <v>0</v>
      </c>
      <c r="K46" s="88">
        <f t="shared" si="2"/>
        <v>0</v>
      </c>
      <c r="L46" s="89"/>
      <c r="M46" s="41"/>
    </row>
    <row r="47" spans="1:13" s="39" customFormat="1" x14ac:dyDescent="0.55000000000000004">
      <c r="A47" s="40"/>
      <c r="B47" s="90">
        <f t="shared" si="0"/>
        <v>38</v>
      </c>
      <c r="C47" s="91"/>
      <c r="D47" s="35" t="str">
        <f t="shared" si="6"/>
        <v/>
      </c>
      <c r="E47" s="88">
        <f t="shared" si="3"/>
        <v>0</v>
      </c>
      <c r="F47" s="92"/>
      <c r="G47" s="87">
        <f t="shared" si="1"/>
        <v>0</v>
      </c>
      <c r="H47" s="87"/>
      <c r="I47" s="36">
        <f t="shared" si="4"/>
        <v>0</v>
      </c>
      <c r="J47" s="36">
        <f t="shared" si="5"/>
        <v>0</v>
      </c>
      <c r="K47" s="88">
        <f t="shared" si="2"/>
        <v>0</v>
      </c>
      <c r="L47" s="89"/>
      <c r="M47" s="41"/>
    </row>
    <row r="48" spans="1:13" s="39" customFormat="1" x14ac:dyDescent="0.55000000000000004">
      <c r="A48" s="40"/>
      <c r="B48" s="90">
        <f t="shared" si="0"/>
        <v>39</v>
      </c>
      <c r="C48" s="91"/>
      <c r="D48" s="35" t="str">
        <f t="shared" si="6"/>
        <v/>
      </c>
      <c r="E48" s="88">
        <f t="shared" si="3"/>
        <v>0</v>
      </c>
      <c r="F48" s="92"/>
      <c r="G48" s="87">
        <f t="shared" si="1"/>
        <v>0</v>
      </c>
      <c r="H48" s="87"/>
      <c r="I48" s="36">
        <f t="shared" si="4"/>
        <v>0</v>
      </c>
      <c r="J48" s="36">
        <f t="shared" si="5"/>
        <v>0</v>
      </c>
      <c r="K48" s="88">
        <f t="shared" si="2"/>
        <v>0</v>
      </c>
      <c r="L48" s="89"/>
      <c r="M48" s="41"/>
    </row>
    <row r="49" spans="1:13" s="39" customFormat="1" x14ac:dyDescent="0.55000000000000004">
      <c r="A49" s="40"/>
      <c r="B49" s="90">
        <f t="shared" si="0"/>
        <v>40</v>
      </c>
      <c r="C49" s="91"/>
      <c r="D49" s="35" t="str">
        <f t="shared" si="6"/>
        <v/>
      </c>
      <c r="E49" s="88">
        <f t="shared" si="3"/>
        <v>0</v>
      </c>
      <c r="F49" s="92"/>
      <c r="G49" s="87">
        <f t="shared" si="1"/>
        <v>0</v>
      </c>
      <c r="H49" s="87"/>
      <c r="I49" s="36">
        <f t="shared" si="4"/>
        <v>0</v>
      </c>
      <c r="J49" s="36">
        <f t="shared" si="5"/>
        <v>0</v>
      </c>
      <c r="K49" s="88">
        <f t="shared" si="2"/>
        <v>0</v>
      </c>
      <c r="L49" s="89"/>
      <c r="M49" s="41"/>
    </row>
    <row r="50" spans="1:13" s="39" customFormat="1" x14ac:dyDescent="0.55000000000000004">
      <c r="A50" s="40"/>
      <c r="B50" s="90">
        <f t="shared" si="0"/>
        <v>41</v>
      </c>
      <c r="C50" s="91"/>
      <c r="D50" s="35" t="str">
        <f t="shared" si="6"/>
        <v/>
      </c>
      <c r="E50" s="88">
        <f t="shared" si="3"/>
        <v>0</v>
      </c>
      <c r="F50" s="92"/>
      <c r="G50" s="87">
        <f t="shared" si="1"/>
        <v>0</v>
      </c>
      <c r="H50" s="87"/>
      <c r="I50" s="36">
        <f t="shared" si="4"/>
        <v>0</v>
      </c>
      <c r="J50" s="36">
        <f t="shared" si="5"/>
        <v>0</v>
      </c>
      <c r="K50" s="88">
        <f t="shared" si="2"/>
        <v>0</v>
      </c>
      <c r="L50" s="89"/>
      <c r="M50" s="41"/>
    </row>
    <row r="51" spans="1:13" s="39" customFormat="1" x14ac:dyDescent="0.55000000000000004">
      <c r="A51" s="40"/>
      <c r="B51" s="90">
        <f t="shared" si="0"/>
        <v>42</v>
      </c>
      <c r="C51" s="91"/>
      <c r="D51" s="35" t="str">
        <f t="shared" si="6"/>
        <v/>
      </c>
      <c r="E51" s="88">
        <f t="shared" si="3"/>
        <v>0</v>
      </c>
      <c r="F51" s="92"/>
      <c r="G51" s="87">
        <f t="shared" si="1"/>
        <v>0</v>
      </c>
      <c r="H51" s="87"/>
      <c r="I51" s="36">
        <f t="shared" si="4"/>
        <v>0</v>
      </c>
      <c r="J51" s="36">
        <f t="shared" si="5"/>
        <v>0</v>
      </c>
      <c r="K51" s="88">
        <f t="shared" si="2"/>
        <v>0</v>
      </c>
      <c r="L51" s="89"/>
      <c r="M51" s="41"/>
    </row>
    <row r="52" spans="1:13" s="39" customFormat="1" x14ac:dyDescent="0.55000000000000004">
      <c r="A52" s="40"/>
      <c r="B52" s="90">
        <f t="shared" si="0"/>
        <v>43</v>
      </c>
      <c r="C52" s="91"/>
      <c r="D52" s="35" t="str">
        <f t="shared" si="6"/>
        <v/>
      </c>
      <c r="E52" s="88">
        <f t="shared" si="3"/>
        <v>0</v>
      </c>
      <c r="F52" s="92"/>
      <c r="G52" s="87">
        <f t="shared" si="1"/>
        <v>0</v>
      </c>
      <c r="H52" s="87"/>
      <c r="I52" s="36">
        <f t="shared" si="4"/>
        <v>0</v>
      </c>
      <c r="J52" s="36">
        <f t="shared" si="5"/>
        <v>0</v>
      </c>
      <c r="K52" s="88">
        <f t="shared" si="2"/>
        <v>0</v>
      </c>
      <c r="L52" s="89"/>
      <c r="M52" s="41"/>
    </row>
    <row r="53" spans="1:13" s="39" customFormat="1" x14ac:dyDescent="0.55000000000000004">
      <c r="A53" s="40"/>
      <c r="B53" s="90">
        <f t="shared" si="0"/>
        <v>44</v>
      </c>
      <c r="C53" s="91"/>
      <c r="D53" s="35" t="str">
        <f t="shared" si="6"/>
        <v/>
      </c>
      <c r="E53" s="88">
        <f t="shared" si="3"/>
        <v>0</v>
      </c>
      <c r="F53" s="92"/>
      <c r="G53" s="87">
        <f t="shared" si="1"/>
        <v>0</v>
      </c>
      <c r="H53" s="87"/>
      <c r="I53" s="36">
        <f t="shared" si="4"/>
        <v>0</v>
      </c>
      <c r="J53" s="36">
        <f t="shared" si="5"/>
        <v>0</v>
      </c>
      <c r="K53" s="88">
        <f t="shared" si="2"/>
        <v>0</v>
      </c>
      <c r="L53" s="89"/>
      <c r="M53" s="41"/>
    </row>
    <row r="54" spans="1:13" s="39" customFormat="1" x14ac:dyDescent="0.55000000000000004">
      <c r="A54" s="40"/>
      <c r="B54" s="90">
        <f t="shared" si="0"/>
        <v>45</v>
      </c>
      <c r="C54" s="91"/>
      <c r="D54" s="35" t="str">
        <f t="shared" si="6"/>
        <v/>
      </c>
      <c r="E54" s="88">
        <f t="shared" si="3"/>
        <v>0</v>
      </c>
      <c r="F54" s="92"/>
      <c r="G54" s="87">
        <f t="shared" si="1"/>
        <v>0</v>
      </c>
      <c r="H54" s="87"/>
      <c r="I54" s="36">
        <f t="shared" si="4"/>
        <v>0</v>
      </c>
      <c r="J54" s="36">
        <f t="shared" si="5"/>
        <v>0</v>
      </c>
      <c r="K54" s="88">
        <f t="shared" si="2"/>
        <v>0</v>
      </c>
      <c r="L54" s="89"/>
      <c r="M54" s="41"/>
    </row>
    <row r="55" spans="1:13" s="39" customFormat="1" x14ac:dyDescent="0.55000000000000004">
      <c r="A55" s="40"/>
      <c r="B55" s="90">
        <f t="shared" si="0"/>
        <v>46</v>
      </c>
      <c r="C55" s="91"/>
      <c r="D55" s="35" t="str">
        <f t="shared" si="6"/>
        <v/>
      </c>
      <c r="E55" s="88">
        <f t="shared" si="3"/>
        <v>0</v>
      </c>
      <c r="F55" s="92"/>
      <c r="G55" s="87">
        <f t="shared" si="1"/>
        <v>0</v>
      </c>
      <c r="H55" s="87"/>
      <c r="I55" s="36">
        <f t="shared" si="4"/>
        <v>0</v>
      </c>
      <c r="J55" s="36">
        <f t="shared" si="5"/>
        <v>0</v>
      </c>
      <c r="K55" s="88">
        <f t="shared" si="2"/>
        <v>0</v>
      </c>
      <c r="L55" s="89"/>
      <c r="M55" s="41"/>
    </row>
    <row r="56" spans="1:13" s="39" customFormat="1" x14ac:dyDescent="0.55000000000000004">
      <c r="A56" s="40"/>
      <c r="B56" s="90">
        <f t="shared" si="0"/>
        <v>47</v>
      </c>
      <c r="C56" s="91"/>
      <c r="D56" s="35" t="str">
        <f t="shared" si="6"/>
        <v/>
      </c>
      <c r="E56" s="88">
        <f t="shared" si="3"/>
        <v>0</v>
      </c>
      <c r="F56" s="92"/>
      <c r="G56" s="87">
        <f t="shared" si="1"/>
        <v>0</v>
      </c>
      <c r="H56" s="87"/>
      <c r="I56" s="36">
        <f t="shared" si="4"/>
        <v>0</v>
      </c>
      <c r="J56" s="36">
        <f t="shared" si="5"/>
        <v>0</v>
      </c>
      <c r="K56" s="88">
        <f t="shared" si="2"/>
        <v>0</v>
      </c>
      <c r="L56" s="89"/>
      <c r="M56" s="41"/>
    </row>
    <row r="57" spans="1:13" s="39" customFormat="1" x14ac:dyDescent="0.55000000000000004">
      <c r="A57" s="40"/>
      <c r="B57" s="90">
        <f t="shared" si="0"/>
        <v>48</v>
      </c>
      <c r="C57" s="91"/>
      <c r="D57" s="35" t="str">
        <f t="shared" si="6"/>
        <v/>
      </c>
      <c r="E57" s="88">
        <f t="shared" si="3"/>
        <v>0</v>
      </c>
      <c r="F57" s="92"/>
      <c r="G57" s="87">
        <f t="shared" si="1"/>
        <v>0</v>
      </c>
      <c r="H57" s="87"/>
      <c r="I57" s="36">
        <f t="shared" si="4"/>
        <v>0</v>
      </c>
      <c r="J57" s="36">
        <f t="shared" si="5"/>
        <v>0</v>
      </c>
      <c r="K57" s="88">
        <f t="shared" si="2"/>
        <v>0</v>
      </c>
      <c r="L57" s="89"/>
      <c r="M57" s="41"/>
    </row>
    <row r="58" spans="1:13" s="39" customFormat="1" x14ac:dyDescent="0.55000000000000004">
      <c r="A58" s="40"/>
      <c r="B58" s="90">
        <f t="shared" si="0"/>
        <v>49</v>
      </c>
      <c r="C58" s="91"/>
      <c r="D58" s="35" t="str">
        <f t="shared" si="6"/>
        <v/>
      </c>
      <c r="E58" s="88">
        <f t="shared" si="3"/>
        <v>0</v>
      </c>
      <c r="F58" s="92"/>
      <c r="G58" s="87">
        <f t="shared" si="1"/>
        <v>0</v>
      </c>
      <c r="H58" s="87"/>
      <c r="I58" s="36">
        <f t="shared" si="4"/>
        <v>0</v>
      </c>
      <c r="J58" s="36">
        <f t="shared" si="5"/>
        <v>0</v>
      </c>
      <c r="K58" s="88">
        <f t="shared" si="2"/>
        <v>0</v>
      </c>
      <c r="L58" s="89"/>
      <c r="M58" s="41"/>
    </row>
    <row r="59" spans="1:13" s="39" customFormat="1" x14ac:dyDescent="0.55000000000000004">
      <c r="A59" s="40"/>
      <c r="B59" s="90">
        <f t="shared" si="0"/>
        <v>50</v>
      </c>
      <c r="C59" s="91"/>
      <c r="D59" s="35" t="str">
        <f t="shared" si="6"/>
        <v/>
      </c>
      <c r="E59" s="88">
        <f t="shared" si="3"/>
        <v>0</v>
      </c>
      <c r="F59" s="92"/>
      <c r="G59" s="87">
        <f t="shared" si="1"/>
        <v>0</v>
      </c>
      <c r="H59" s="87"/>
      <c r="I59" s="36">
        <f t="shared" si="4"/>
        <v>0</v>
      </c>
      <c r="J59" s="36">
        <f t="shared" si="5"/>
        <v>0</v>
      </c>
      <c r="K59" s="88">
        <f t="shared" si="2"/>
        <v>0</v>
      </c>
      <c r="L59" s="89"/>
      <c r="M59" s="41"/>
    </row>
    <row r="60" spans="1:13" s="39" customFormat="1" x14ac:dyDescent="0.55000000000000004">
      <c r="A60" s="40"/>
      <c r="B60" s="90">
        <f t="shared" si="0"/>
        <v>51</v>
      </c>
      <c r="C60" s="91"/>
      <c r="D60" s="35" t="str">
        <f t="shared" si="6"/>
        <v/>
      </c>
      <c r="E60" s="88">
        <f t="shared" si="3"/>
        <v>0</v>
      </c>
      <c r="F60" s="92"/>
      <c r="G60" s="87">
        <f t="shared" si="1"/>
        <v>0</v>
      </c>
      <c r="H60" s="87"/>
      <c r="I60" s="36">
        <f t="shared" si="4"/>
        <v>0</v>
      </c>
      <c r="J60" s="36">
        <f t="shared" si="5"/>
        <v>0</v>
      </c>
      <c r="K60" s="88">
        <f t="shared" si="2"/>
        <v>0</v>
      </c>
      <c r="L60" s="89"/>
      <c r="M60" s="41"/>
    </row>
    <row r="61" spans="1:13" s="39" customFormat="1" x14ac:dyDescent="0.55000000000000004">
      <c r="A61" s="40"/>
      <c r="B61" s="90">
        <f t="shared" si="0"/>
        <v>52</v>
      </c>
      <c r="C61" s="91"/>
      <c r="D61" s="35" t="str">
        <f t="shared" si="6"/>
        <v/>
      </c>
      <c r="E61" s="88">
        <f t="shared" si="3"/>
        <v>0</v>
      </c>
      <c r="F61" s="92"/>
      <c r="G61" s="87">
        <f t="shared" si="1"/>
        <v>0</v>
      </c>
      <c r="H61" s="87"/>
      <c r="I61" s="36">
        <f t="shared" si="4"/>
        <v>0</v>
      </c>
      <c r="J61" s="36">
        <f t="shared" si="5"/>
        <v>0</v>
      </c>
      <c r="K61" s="88">
        <f t="shared" si="2"/>
        <v>0</v>
      </c>
      <c r="L61" s="89"/>
      <c r="M61" s="41"/>
    </row>
    <row r="62" spans="1:13" s="39" customFormat="1" x14ac:dyDescent="0.55000000000000004">
      <c r="A62" s="40"/>
      <c r="B62" s="90">
        <f t="shared" si="0"/>
        <v>53</v>
      </c>
      <c r="C62" s="91"/>
      <c r="D62" s="35" t="str">
        <f t="shared" si="6"/>
        <v/>
      </c>
      <c r="E62" s="88">
        <f t="shared" si="3"/>
        <v>0</v>
      </c>
      <c r="F62" s="92"/>
      <c r="G62" s="87">
        <f t="shared" si="1"/>
        <v>0</v>
      </c>
      <c r="H62" s="87"/>
      <c r="I62" s="36">
        <f t="shared" si="4"/>
        <v>0</v>
      </c>
      <c r="J62" s="36">
        <f t="shared" si="5"/>
        <v>0</v>
      </c>
      <c r="K62" s="88">
        <f t="shared" si="2"/>
        <v>0</v>
      </c>
      <c r="L62" s="89"/>
      <c r="M62" s="41"/>
    </row>
    <row r="63" spans="1:13" s="39" customFormat="1" x14ac:dyDescent="0.55000000000000004">
      <c r="A63" s="40"/>
      <c r="B63" s="90">
        <f t="shared" si="0"/>
        <v>54</v>
      </c>
      <c r="C63" s="91"/>
      <c r="D63" s="35" t="str">
        <f t="shared" si="6"/>
        <v/>
      </c>
      <c r="E63" s="88">
        <f t="shared" si="3"/>
        <v>0</v>
      </c>
      <c r="F63" s="92"/>
      <c r="G63" s="87">
        <f t="shared" si="1"/>
        <v>0</v>
      </c>
      <c r="H63" s="87"/>
      <c r="I63" s="36">
        <f t="shared" si="4"/>
        <v>0</v>
      </c>
      <c r="J63" s="36">
        <f t="shared" si="5"/>
        <v>0</v>
      </c>
      <c r="K63" s="88">
        <f t="shared" si="2"/>
        <v>0</v>
      </c>
      <c r="L63" s="89"/>
      <c r="M63" s="41"/>
    </row>
    <row r="64" spans="1:13" s="39" customFormat="1" x14ac:dyDescent="0.55000000000000004">
      <c r="A64" s="40"/>
      <c r="B64" s="90">
        <f t="shared" si="0"/>
        <v>55</v>
      </c>
      <c r="C64" s="91"/>
      <c r="D64" s="35" t="str">
        <f t="shared" si="6"/>
        <v/>
      </c>
      <c r="E64" s="88">
        <f t="shared" si="3"/>
        <v>0</v>
      </c>
      <c r="F64" s="92"/>
      <c r="G64" s="87">
        <f t="shared" si="1"/>
        <v>0</v>
      </c>
      <c r="H64" s="87"/>
      <c r="I64" s="36">
        <f t="shared" si="4"/>
        <v>0</v>
      </c>
      <c r="J64" s="36">
        <f t="shared" si="5"/>
        <v>0</v>
      </c>
      <c r="K64" s="88">
        <f t="shared" si="2"/>
        <v>0</v>
      </c>
      <c r="L64" s="89"/>
      <c r="M64" s="41"/>
    </row>
    <row r="65" spans="1:13" s="39" customFormat="1" x14ac:dyDescent="0.55000000000000004">
      <c r="A65" s="40"/>
      <c r="B65" s="90">
        <f t="shared" si="0"/>
        <v>56</v>
      </c>
      <c r="C65" s="91"/>
      <c r="D65" s="35" t="str">
        <f t="shared" si="6"/>
        <v/>
      </c>
      <c r="E65" s="88">
        <f t="shared" si="3"/>
        <v>0</v>
      </c>
      <c r="F65" s="92"/>
      <c r="G65" s="87">
        <f t="shared" si="1"/>
        <v>0</v>
      </c>
      <c r="H65" s="87"/>
      <c r="I65" s="36">
        <f t="shared" si="4"/>
        <v>0</v>
      </c>
      <c r="J65" s="36">
        <f t="shared" si="5"/>
        <v>0</v>
      </c>
      <c r="K65" s="88">
        <f t="shared" si="2"/>
        <v>0</v>
      </c>
      <c r="L65" s="89"/>
      <c r="M65" s="41"/>
    </row>
    <row r="66" spans="1:13" s="39" customFormat="1" x14ac:dyDescent="0.55000000000000004">
      <c r="A66" s="40"/>
      <c r="B66" s="90">
        <f t="shared" si="0"/>
        <v>57</v>
      </c>
      <c r="C66" s="91"/>
      <c r="D66" s="35" t="str">
        <f t="shared" si="6"/>
        <v/>
      </c>
      <c r="E66" s="88">
        <f t="shared" si="3"/>
        <v>0</v>
      </c>
      <c r="F66" s="92"/>
      <c r="G66" s="87">
        <f t="shared" si="1"/>
        <v>0</v>
      </c>
      <c r="H66" s="87"/>
      <c r="I66" s="36">
        <f t="shared" si="4"/>
        <v>0</v>
      </c>
      <c r="J66" s="36">
        <f t="shared" si="5"/>
        <v>0</v>
      </c>
      <c r="K66" s="88">
        <f t="shared" si="2"/>
        <v>0</v>
      </c>
      <c r="L66" s="89"/>
      <c r="M66" s="41"/>
    </row>
    <row r="67" spans="1:13" s="39" customFormat="1" x14ac:dyDescent="0.55000000000000004">
      <c r="A67" s="40"/>
      <c r="B67" s="90">
        <f t="shared" si="0"/>
        <v>58</v>
      </c>
      <c r="C67" s="91"/>
      <c r="D67" s="35" t="str">
        <f t="shared" si="6"/>
        <v/>
      </c>
      <c r="E67" s="88">
        <f t="shared" si="3"/>
        <v>0</v>
      </c>
      <c r="F67" s="92"/>
      <c r="G67" s="87">
        <f t="shared" si="1"/>
        <v>0</v>
      </c>
      <c r="H67" s="87"/>
      <c r="I67" s="36">
        <f t="shared" si="4"/>
        <v>0</v>
      </c>
      <c r="J67" s="36">
        <f t="shared" si="5"/>
        <v>0</v>
      </c>
      <c r="K67" s="88">
        <f t="shared" si="2"/>
        <v>0</v>
      </c>
      <c r="L67" s="89"/>
      <c r="M67" s="41"/>
    </row>
    <row r="68" spans="1:13" s="39" customFormat="1" x14ac:dyDescent="0.55000000000000004">
      <c r="A68" s="40"/>
      <c r="B68" s="90">
        <f t="shared" si="0"/>
        <v>59</v>
      </c>
      <c r="C68" s="91"/>
      <c r="D68" s="35" t="str">
        <f t="shared" si="6"/>
        <v/>
      </c>
      <c r="E68" s="88">
        <f t="shared" si="3"/>
        <v>0</v>
      </c>
      <c r="F68" s="92"/>
      <c r="G68" s="87">
        <f t="shared" si="1"/>
        <v>0</v>
      </c>
      <c r="H68" s="87"/>
      <c r="I68" s="36">
        <f t="shared" si="4"/>
        <v>0</v>
      </c>
      <c r="J68" s="36">
        <f t="shared" si="5"/>
        <v>0</v>
      </c>
      <c r="K68" s="88">
        <f t="shared" si="2"/>
        <v>0</v>
      </c>
      <c r="L68" s="89"/>
      <c r="M68" s="41"/>
    </row>
    <row r="69" spans="1:13" s="39" customFormat="1" x14ac:dyDescent="0.55000000000000004">
      <c r="A69" s="40"/>
      <c r="B69" s="90">
        <f t="shared" si="0"/>
        <v>60</v>
      </c>
      <c r="C69" s="91"/>
      <c r="D69" s="35" t="str">
        <f t="shared" si="6"/>
        <v/>
      </c>
      <c r="E69" s="88">
        <f t="shared" si="3"/>
        <v>0</v>
      </c>
      <c r="F69" s="92"/>
      <c r="G69" s="87">
        <f t="shared" si="1"/>
        <v>0</v>
      </c>
      <c r="H69" s="87"/>
      <c r="I69" s="36">
        <f t="shared" si="4"/>
        <v>0</v>
      </c>
      <c r="J69" s="36">
        <f t="shared" si="5"/>
        <v>0</v>
      </c>
      <c r="K69" s="88">
        <f t="shared" si="2"/>
        <v>0</v>
      </c>
      <c r="L69" s="89"/>
      <c r="M69" s="41"/>
    </row>
    <row r="70" spans="1:13" s="39" customFormat="1" x14ac:dyDescent="0.55000000000000004">
      <c r="A70" s="40"/>
      <c r="B70" s="90" t="str">
        <f t="shared" si="0"/>
        <v/>
      </c>
      <c r="C70" s="91"/>
      <c r="D70" s="35" t="str">
        <f t="shared" si="6"/>
        <v/>
      </c>
      <c r="E70" s="88" t="str">
        <f t="shared" si="3"/>
        <v/>
      </c>
      <c r="F70" s="92"/>
      <c r="G70" s="87" t="str">
        <f t="shared" si="1"/>
        <v/>
      </c>
      <c r="H70" s="87"/>
      <c r="I70" s="36" t="str">
        <f t="shared" si="4"/>
        <v/>
      </c>
      <c r="J70" s="36" t="str">
        <f t="shared" si="5"/>
        <v/>
      </c>
      <c r="K70" s="88" t="str">
        <f t="shared" si="2"/>
        <v/>
      </c>
      <c r="L70" s="89"/>
      <c r="M70" s="41"/>
    </row>
    <row r="71" spans="1:13" s="39" customFormat="1" x14ac:dyDescent="0.55000000000000004">
      <c r="A71" s="40"/>
      <c r="B71" s="90" t="str">
        <f t="shared" si="0"/>
        <v/>
      </c>
      <c r="C71" s="91"/>
      <c r="D71" s="35" t="str">
        <f t="shared" si="6"/>
        <v/>
      </c>
      <c r="E71" s="88" t="str">
        <f t="shared" si="3"/>
        <v/>
      </c>
      <c r="F71" s="92"/>
      <c r="G71" s="87" t="str">
        <f t="shared" si="1"/>
        <v/>
      </c>
      <c r="H71" s="87"/>
      <c r="I71" s="36" t="str">
        <f t="shared" si="4"/>
        <v/>
      </c>
      <c r="J71" s="36" t="str">
        <f t="shared" si="5"/>
        <v/>
      </c>
      <c r="K71" s="88" t="str">
        <f t="shared" si="2"/>
        <v/>
      </c>
      <c r="L71" s="89"/>
      <c r="M71" s="41"/>
    </row>
    <row r="72" spans="1:13" s="39" customFormat="1" x14ac:dyDescent="0.55000000000000004">
      <c r="A72" s="40"/>
      <c r="B72" s="90" t="str">
        <f t="shared" si="0"/>
        <v/>
      </c>
      <c r="C72" s="91"/>
      <c r="D72" s="35" t="str">
        <f t="shared" si="6"/>
        <v/>
      </c>
      <c r="E72" s="88" t="str">
        <f t="shared" si="3"/>
        <v/>
      </c>
      <c r="F72" s="92"/>
      <c r="G72" s="87" t="str">
        <f t="shared" si="1"/>
        <v/>
      </c>
      <c r="H72" s="87"/>
      <c r="I72" s="36" t="str">
        <f t="shared" si="4"/>
        <v/>
      </c>
      <c r="J72" s="36" t="str">
        <f t="shared" si="5"/>
        <v/>
      </c>
      <c r="K72" s="88" t="str">
        <f t="shared" si="2"/>
        <v/>
      </c>
      <c r="L72" s="89"/>
      <c r="M72" s="41"/>
    </row>
    <row r="73" spans="1:13" s="39" customFormat="1" x14ac:dyDescent="0.55000000000000004">
      <c r="A73" s="40"/>
      <c r="B73" s="90" t="str">
        <f t="shared" si="0"/>
        <v/>
      </c>
      <c r="C73" s="91"/>
      <c r="D73" s="35" t="str">
        <f t="shared" si="6"/>
        <v/>
      </c>
      <c r="E73" s="88" t="str">
        <f t="shared" si="3"/>
        <v/>
      </c>
      <c r="F73" s="92"/>
      <c r="G73" s="87" t="str">
        <f t="shared" si="1"/>
        <v/>
      </c>
      <c r="H73" s="87"/>
      <c r="I73" s="36" t="str">
        <f t="shared" si="4"/>
        <v/>
      </c>
      <c r="J73" s="36" t="str">
        <f t="shared" si="5"/>
        <v/>
      </c>
      <c r="K73" s="88" t="str">
        <f t="shared" si="2"/>
        <v/>
      </c>
      <c r="L73" s="89"/>
      <c r="M73" s="41"/>
    </row>
    <row r="74" spans="1:13" s="39" customFormat="1" x14ac:dyDescent="0.55000000000000004">
      <c r="A74" s="40"/>
      <c r="B74" s="90" t="str">
        <f t="shared" ref="B74:B137" si="7">IF($K$3="","",IF(ROW()&lt;=$K$4+9,ROW()-9,""))</f>
        <v/>
      </c>
      <c r="C74" s="91"/>
      <c r="D74" s="35" t="str">
        <f t="shared" si="6"/>
        <v/>
      </c>
      <c r="E74" s="88" t="str">
        <f t="shared" si="3"/>
        <v/>
      </c>
      <c r="F74" s="92"/>
      <c r="G74" s="87" t="str">
        <f t="shared" ref="G74:G137" si="8">IF($B74="","",$K$3)</f>
        <v/>
      </c>
      <c r="H74" s="87"/>
      <c r="I74" s="36" t="str">
        <f t="shared" si="4"/>
        <v/>
      </c>
      <c r="J74" s="36" t="str">
        <f t="shared" si="5"/>
        <v/>
      </c>
      <c r="K74" s="88" t="str">
        <f t="shared" ref="K74:K137" si="9">IF($B74="","",$E74*(1+$F$4/$F$6)-$G74)</f>
        <v/>
      </c>
      <c r="L74" s="89"/>
      <c r="M74" s="41"/>
    </row>
    <row r="75" spans="1:13" s="39" customFormat="1" x14ac:dyDescent="0.55000000000000004">
      <c r="A75" s="40"/>
      <c r="B75" s="90" t="str">
        <f t="shared" si="7"/>
        <v/>
      </c>
      <c r="C75" s="91"/>
      <c r="D75" s="35" t="str">
        <f t="shared" si="6"/>
        <v/>
      </c>
      <c r="E75" s="88" t="str">
        <f t="shared" ref="E75:E138" si="10">IF($B75="","",$K74)</f>
        <v/>
      </c>
      <c r="F75" s="92"/>
      <c r="G75" s="87" t="str">
        <f t="shared" si="8"/>
        <v/>
      </c>
      <c r="H75" s="87"/>
      <c r="I75" s="36" t="str">
        <f t="shared" ref="I75:I138" si="11">IF($B75="","",-PPMT($F$4/$F$6,$B75,$K$4,$F$3))</f>
        <v/>
      </c>
      <c r="J75" s="36" t="str">
        <f t="shared" ref="J75:J138" si="12">IF($B75="","",-IPMT($F$4/$F$6,$B75,$K$4,$F$3))</f>
        <v/>
      </c>
      <c r="K75" s="88" t="str">
        <f t="shared" si="9"/>
        <v/>
      </c>
      <c r="L75" s="89"/>
      <c r="M75" s="41"/>
    </row>
    <row r="76" spans="1:13" s="39" customFormat="1" x14ac:dyDescent="0.55000000000000004">
      <c r="A76" s="40"/>
      <c r="B76" s="90" t="str">
        <f t="shared" si="7"/>
        <v/>
      </c>
      <c r="C76" s="91"/>
      <c r="D76" s="35" t="str">
        <f t="shared" si="6"/>
        <v/>
      </c>
      <c r="E76" s="88" t="str">
        <f t="shared" si="10"/>
        <v/>
      </c>
      <c r="F76" s="92"/>
      <c r="G76" s="87" t="str">
        <f t="shared" si="8"/>
        <v/>
      </c>
      <c r="H76" s="87"/>
      <c r="I76" s="36" t="str">
        <f t="shared" si="11"/>
        <v/>
      </c>
      <c r="J76" s="36" t="str">
        <f t="shared" si="12"/>
        <v/>
      </c>
      <c r="K76" s="88" t="str">
        <f t="shared" si="9"/>
        <v/>
      </c>
      <c r="L76" s="89"/>
      <c r="M76" s="41"/>
    </row>
    <row r="77" spans="1:13" s="39" customFormat="1" x14ac:dyDescent="0.55000000000000004">
      <c r="A77" s="40"/>
      <c r="B77" s="90" t="str">
        <f t="shared" si="7"/>
        <v/>
      </c>
      <c r="C77" s="91"/>
      <c r="D77" s="35" t="str">
        <f t="shared" ref="D77:D140" si="13">IF(OR($B77="",$F$7=""),"",IF(DAY(DATE(YEAR($F$7),MONTH($F$7)+12*$B77/$F$6,DAY($F$7)))&lt;&gt;DAY($F$7),DATE(YEAR($F$7),MONTH($F$7)+12*$B77/$F$6,DAY($F$7))-DAY(DATE(YEAR($F$7),MONTH($F$7)+12*$B77/$F$6,DAY($F$7))),DATE(YEAR($F$7),MONTH($F$7)+12*$B77/$F$6,DAY($F$7))))</f>
        <v/>
      </c>
      <c r="E77" s="88" t="str">
        <f t="shared" si="10"/>
        <v/>
      </c>
      <c r="F77" s="92"/>
      <c r="G77" s="87" t="str">
        <f t="shared" si="8"/>
        <v/>
      </c>
      <c r="H77" s="87"/>
      <c r="I77" s="36" t="str">
        <f t="shared" si="11"/>
        <v/>
      </c>
      <c r="J77" s="36" t="str">
        <f t="shared" si="12"/>
        <v/>
      </c>
      <c r="K77" s="88" t="str">
        <f t="shared" si="9"/>
        <v/>
      </c>
      <c r="L77" s="89"/>
      <c r="M77" s="41"/>
    </row>
    <row r="78" spans="1:13" s="39" customFormat="1" x14ac:dyDescent="0.55000000000000004">
      <c r="A78" s="40"/>
      <c r="B78" s="90" t="str">
        <f t="shared" si="7"/>
        <v/>
      </c>
      <c r="C78" s="91"/>
      <c r="D78" s="35" t="str">
        <f t="shared" si="13"/>
        <v/>
      </c>
      <c r="E78" s="88" t="str">
        <f t="shared" si="10"/>
        <v/>
      </c>
      <c r="F78" s="92"/>
      <c r="G78" s="87" t="str">
        <f t="shared" si="8"/>
        <v/>
      </c>
      <c r="H78" s="87"/>
      <c r="I78" s="36" t="str">
        <f t="shared" si="11"/>
        <v/>
      </c>
      <c r="J78" s="36" t="str">
        <f t="shared" si="12"/>
        <v/>
      </c>
      <c r="K78" s="88" t="str">
        <f t="shared" si="9"/>
        <v/>
      </c>
      <c r="L78" s="89"/>
      <c r="M78" s="41"/>
    </row>
    <row r="79" spans="1:13" s="39" customFormat="1" x14ac:dyDescent="0.55000000000000004">
      <c r="A79" s="40"/>
      <c r="B79" s="90" t="str">
        <f t="shared" si="7"/>
        <v/>
      </c>
      <c r="C79" s="91"/>
      <c r="D79" s="35" t="str">
        <f t="shared" si="13"/>
        <v/>
      </c>
      <c r="E79" s="88" t="str">
        <f t="shared" si="10"/>
        <v/>
      </c>
      <c r="F79" s="92"/>
      <c r="G79" s="87" t="str">
        <f t="shared" si="8"/>
        <v/>
      </c>
      <c r="H79" s="87"/>
      <c r="I79" s="36" t="str">
        <f t="shared" si="11"/>
        <v/>
      </c>
      <c r="J79" s="36" t="str">
        <f t="shared" si="12"/>
        <v/>
      </c>
      <c r="K79" s="88" t="str">
        <f t="shared" si="9"/>
        <v/>
      </c>
      <c r="L79" s="89"/>
      <c r="M79" s="41"/>
    </row>
    <row r="80" spans="1:13" s="39" customFormat="1" x14ac:dyDescent="0.55000000000000004">
      <c r="A80" s="40"/>
      <c r="B80" s="90" t="str">
        <f t="shared" si="7"/>
        <v/>
      </c>
      <c r="C80" s="91"/>
      <c r="D80" s="35" t="str">
        <f t="shared" si="13"/>
        <v/>
      </c>
      <c r="E80" s="88" t="str">
        <f t="shared" si="10"/>
        <v/>
      </c>
      <c r="F80" s="92"/>
      <c r="G80" s="87" t="str">
        <f t="shared" si="8"/>
        <v/>
      </c>
      <c r="H80" s="87"/>
      <c r="I80" s="36" t="str">
        <f t="shared" si="11"/>
        <v/>
      </c>
      <c r="J80" s="36" t="str">
        <f t="shared" si="12"/>
        <v/>
      </c>
      <c r="K80" s="88" t="str">
        <f t="shared" si="9"/>
        <v/>
      </c>
      <c r="L80" s="89"/>
      <c r="M80" s="41"/>
    </row>
    <row r="81" spans="1:13" s="39" customFormat="1" x14ac:dyDescent="0.55000000000000004">
      <c r="A81" s="40"/>
      <c r="B81" s="90" t="str">
        <f t="shared" si="7"/>
        <v/>
      </c>
      <c r="C81" s="91"/>
      <c r="D81" s="35" t="str">
        <f t="shared" si="13"/>
        <v/>
      </c>
      <c r="E81" s="88" t="str">
        <f t="shared" si="10"/>
        <v/>
      </c>
      <c r="F81" s="92"/>
      <c r="G81" s="87" t="str">
        <f t="shared" si="8"/>
        <v/>
      </c>
      <c r="H81" s="87"/>
      <c r="I81" s="36" t="str">
        <f t="shared" si="11"/>
        <v/>
      </c>
      <c r="J81" s="36" t="str">
        <f t="shared" si="12"/>
        <v/>
      </c>
      <c r="K81" s="88" t="str">
        <f t="shared" si="9"/>
        <v/>
      </c>
      <c r="L81" s="89"/>
      <c r="M81" s="41"/>
    </row>
    <row r="82" spans="1:13" s="39" customFormat="1" x14ac:dyDescent="0.55000000000000004">
      <c r="A82" s="40"/>
      <c r="B82" s="90" t="str">
        <f t="shared" si="7"/>
        <v/>
      </c>
      <c r="C82" s="91"/>
      <c r="D82" s="35" t="str">
        <f t="shared" si="13"/>
        <v/>
      </c>
      <c r="E82" s="88" t="str">
        <f t="shared" si="10"/>
        <v/>
      </c>
      <c r="F82" s="92"/>
      <c r="G82" s="87" t="str">
        <f t="shared" si="8"/>
        <v/>
      </c>
      <c r="H82" s="87"/>
      <c r="I82" s="36" t="str">
        <f t="shared" si="11"/>
        <v/>
      </c>
      <c r="J82" s="36" t="str">
        <f t="shared" si="12"/>
        <v/>
      </c>
      <c r="K82" s="88" t="str">
        <f t="shared" si="9"/>
        <v/>
      </c>
      <c r="L82" s="89"/>
      <c r="M82" s="41"/>
    </row>
    <row r="83" spans="1:13" s="39" customFormat="1" x14ac:dyDescent="0.55000000000000004">
      <c r="A83" s="40"/>
      <c r="B83" s="90" t="str">
        <f t="shared" si="7"/>
        <v/>
      </c>
      <c r="C83" s="91"/>
      <c r="D83" s="35" t="str">
        <f t="shared" si="13"/>
        <v/>
      </c>
      <c r="E83" s="88" t="str">
        <f t="shared" si="10"/>
        <v/>
      </c>
      <c r="F83" s="92"/>
      <c r="G83" s="87" t="str">
        <f t="shared" si="8"/>
        <v/>
      </c>
      <c r="H83" s="87"/>
      <c r="I83" s="36" t="str">
        <f t="shared" si="11"/>
        <v/>
      </c>
      <c r="J83" s="36" t="str">
        <f t="shared" si="12"/>
        <v/>
      </c>
      <c r="K83" s="88" t="str">
        <f t="shared" si="9"/>
        <v/>
      </c>
      <c r="L83" s="89"/>
      <c r="M83" s="41"/>
    </row>
    <row r="84" spans="1:13" s="39" customFormat="1" x14ac:dyDescent="0.55000000000000004">
      <c r="A84" s="40"/>
      <c r="B84" s="90" t="str">
        <f t="shared" si="7"/>
        <v/>
      </c>
      <c r="C84" s="91"/>
      <c r="D84" s="35" t="str">
        <f t="shared" si="13"/>
        <v/>
      </c>
      <c r="E84" s="88" t="str">
        <f t="shared" si="10"/>
        <v/>
      </c>
      <c r="F84" s="92"/>
      <c r="G84" s="87" t="str">
        <f t="shared" si="8"/>
        <v/>
      </c>
      <c r="H84" s="87"/>
      <c r="I84" s="36" t="str">
        <f t="shared" si="11"/>
        <v/>
      </c>
      <c r="J84" s="36" t="str">
        <f t="shared" si="12"/>
        <v/>
      </c>
      <c r="K84" s="88" t="str">
        <f t="shared" si="9"/>
        <v/>
      </c>
      <c r="L84" s="89"/>
      <c r="M84" s="41"/>
    </row>
    <row r="85" spans="1:13" s="39" customFormat="1" x14ac:dyDescent="0.55000000000000004">
      <c r="A85" s="40"/>
      <c r="B85" s="90" t="str">
        <f t="shared" si="7"/>
        <v/>
      </c>
      <c r="C85" s="91"/>
      <c r="D85" s="35" t="str">
        <f t="shared" si="13"/>
        <v/>
      </c>
      <c r="E85" s="88" t="str">
        <f t="shared" si="10"/>
        <v/>
      </c>
      <c r="F85" s="92"/>
      <c r="G85" s="87" t="str">
        <f t="shared" si="8"/>
        <v/>
      </c>
      <c r="H85" s="87"/>
      <c r="I85" s="36" t="str">
        <f t="shared" si="11"/>
        <v/>
      </c>
      <c r="J85" s="36" t="str">
        <f t="shared" si="12"/>
        <v/>
      </c>
      <c r="K85" s="88" t="str">
        <f t="shared" si="9"/>
        <v/>
      </c>
      <c r="L85" s="89"/>
      <c r="M85" s="41"/>
    </row>
    <row r="86" spans="1:13" s="39" customFormat="1" x14ac:dyDescent="0.55000000000000004">
      <c r="A86" s="40"/>
      <c r="B86" s="90" t="str">
        <f t="shared" si="7"/>
        <v/>
      </c>
      <c r="C86" s="91"/>
      <c r="D86" s="35" t="str">
        <f t="shared" si="13"/>
        <v/>
      </c>
      <c r="E86" s="88" t="str">
        <f t="shared" si="10"/>
        <v/>
      </c>
      <c r="F86" s="92"/>
      <c r="G86" s="87" t="str">
        <f t="shared" si="8"/>
        <v/>
      </c>
      <c r="H86" s="87"/>
      <c r="I86" s="36" t="str">
        <f t="shared" si="11"/>
        <v/>
      </c>
      <c r="J86" s="36" t="str">
        <f t="shared" si="12"/>
        <v/>
      </c>
      <c r="K86" s="88" t="str">
        <f t="shared" si="9"/>
        <v/>
      </c>
      <c r="L86" s="89"/>
      <c r="M86" s="41"/>
    </row>
    <row r="87" spans="1:13" s="39" customFormat="1" x14ac:dyDescent="0.55000000000000004">
      <c r="A87" s="40"/>
      <c r="B87" s="90" t="str">
        <f t="shared" si="7"/>
        <v/>
      </c>
      <c r="C87" s="91"/>
      <c r="D87" s="35" t="str">
        <f t="shared" si="13"/>
        <v/>
      </c>
      <c r="E87" s="88" t="str">
        <f t="shared" si="10"/>
        <v/>
      </c>
      <c r="F87" s="92"/>
      <c r="G87" s="87" t="str">
        <f t="shared" si="8"/>
        <v/>
      </c>
      <c r="H87" s="87"/>
      <c r="I87" s="36" t="str">
        <f t="shared" si="11"/>
        <v/>
      </c>
      <c r="J87" s="36" t="str">
        <f t="shared" si="12"/>
        <v/>
      </c>
      <c r="K87" s="88" t="str">
        <f t="shared" si="9"/>
        <v/>
      </c>
      <c r="L87" s="89"/>
      <c r="M87" s="41"/>
    </row>
    <row r="88" spans="1:13" s="39" customFormat="1" x14ac:dyDescent="0.55000000000000004">
      <c r="A88" s="40"/>
      <c r="B88" s="90" t="str">
        <f t="shared" si="7"/>
        <v/>
      </c>
      <c r="C88" s="91"/>
      <c r="D88" s="35" t="str">
        <f t="shared" si="13"/>
        <v/>
      </c>
      <c r="E88" s="88" t="str">
        <f t="shared" si="10"/>
        <v/>
      </c>
      <c r="F88" s="92"/>
      <c r="G88" s="87" t="str">
        <f t="shared" si="8"/>
        <v/>
      </c>
      <c r="H88" s="87"/>
      <c r="I88" s="36" t="str">
        <f t="shared" si="11"/>
        <v/>
      </c>
      <c r="J88" s="36" t="str">
        <f t="shared" si="12"/>
        <v/>
      </c>
      <c r="K88" s="88" t="str">
        <f t="shared" si="9"/>
        <v/>
      </c>
      <c r="L88" s="89"/>
      <c r="M88" s="41"/>
    </row>
    <row r="89" spans="1:13" s="39" customFormat="1" x14ac:dyDescent="0.55000000000000004">
      <c r="A89" s="40"/>
      <c r="B89" s="90" t="str">
        <f t="shared" si="7"/>
        <v/>
      </c>
      <c r="C89" s="91"/>
      <c r="D89" s="35" t="str">
        <f t="shared" si="13"/>
        <v/>
      </c>
      <c r="E89" s="88" t="str">
        <f t="shared" si="10"/>
        <v/>
      </c>
      <c r="F89" s="92"/>
      <c r="G89" s="87" t="str">
        <f t="shared" si="8"/>
        <v/>
      </c>
      <c r="H89" s="87"/>
      <c r="I89" s="36" t="str">
        <f t="shared" si="11"/>
        <v/>
      </c>
      <c r="J89" s="36" t="str">
        <f t="shared" si="12"/>
        <v/>
      </c>
      <c r="K89" s="88" t="str">
        <f t="shared" si="9"/>
        <v/>
      </c>
      <c r="L89" s="89"/>
      <c r="M89" s="41"/>
    </row>
    <row r="90" spans="1:13" s="39" customFormat="1" x14ac:dyDescent="0.55000000000000004">
      <c r="A90" s="40"/>
      <c r="B90" s="90" t="str">
        <f t="shared" si="7"/>
        <v/>
      </c>
      <c r="C90" s="91"/>
      <c r="D90" s="35" t="str">
        <f t="shared" si="13"/>
        <v/>
      </c>
      <c r="E90" s="88" t="str">
        <f t="shared" si="10"/>
        <v/>
      </c>
      <c r="F90" s="92"/>
      <c r="G90" s="87" t="str">
        <f t="shared" si="8"/>
        <v/>
      </c>
      <c r="H90" s="87"/>
      <c r="I90" s="36" t="str">
        <f t="shared" si="11"/>
        <v/>
      </c>
      <c r="J90" s="36" t="str">
        <f t="shared" si="12"/>
        <v/>
      </c>
      <c r="K90" s="88" t="str">
        <f t="shared" si="9"/>
        <v/>
      </c>
      <c r="L90" s="89"/>
      <c r="M90" s="41"/>
    </row>
    <row r="91" spans="1:13" s="39" customFormat="1" x14ac:dyDescent="0.55000000000000004">
      <c r="A91" s="40"/>
      <c r="B91" s="90" t="str">
        <f t="shared" si="7"/>
        <v/>
      </c>
      <c r="C91" s="91"/>
      <c r="D91" s="35" t="str">
        <f t="shared" si="13"/>
        <v/>
      </c>
      <c r="E91" s="88" t="str">
        <f t="shared" si="10"/>
        <v/>
      </c>
      <c r="F91" s="92"/>
      <c r="G91" s="87" t="str">
        <f t="shared" si="8"/>
        <v/>
      </c>
      <c r="H91" s="87"/>
      <c r="I91" s="36" t="str">
        <f t="shared" si="11"/>
        <v/>
      </c>
      <c r="J91" s="36" t="str">
        <f t="shared" si="12"/>
        <v/>
      </c>
      <c r="K91" s="88" t="str">
        <f t="shared" si="9"/>
        <v/>
      </c>
      <c r="L91" s="89"/>
      <c r="M91" s="41"/>
    </row>
    <row r="92" spans="1:13" s="39" customFormat="1" x14ac:dyDescent="0.55000000000000004">
      <c r="A92" s="40"/>
      <c r="B92" s="90" t="str">
        <f t="shared" si="7"/>
        <v/>
      </c>
      <c r="C92" s="91"/>
      <c r="D92" s="35" t="str">
        <f t="shared" si="13"/>
        <v/>
      </c>
      <c r="E92" s="88" t="str">
        <f t="shared" si="10"/>
        <v/>
      </c>
      <c r="F92" s="92"/>
      <c r="G92" s="87" t="str">
        <f t="shared" si="8"/>
        <v/>
      </c>
      <c r="H92" s="87"/>
      <c r="I92" s="36" t="str">
        <f t="shared" si="11"/>
        <v/>
      </c>
      <c r="J92" s="36" t="str">
        <f t="shared" si="12"/>
        <v/>
      </c>
      <c r="K92" s="88" t="str">
        <f t="shared" si="9"/>
        <v/>
      </c>
      <c r="L92" s="89"/>
      <c r="M92" s="41"/>
    </row>
    <row r="93" spans="1:13" s="39" customFormat="1" x14ac:dyDescent="0.55000000000000004">
      <c r="A93" s="40"/>
      <c r="B93" s="90" t="str">
        <f t="shared" si="7"/>
        <v/>
      </c>
      <c r="C93" s="91"/>
      <c r="D93" s="35" t="str">
        <f t="shared" si="13"/>
        <v/>
      </c>
      <c r="E93" s="88" t="str">
        <f t="shared" si="10"/>
        <v/>
      </c>
      <c r="F93" s="92"/>
      <c r="G93" s="87" t="str">
        <f t="shared" si="8"/>
        <v/>
      </c>
      <c r="H93" s="87"/>
      <c r="I93" s="36" t="str">
        <f t="shared" si="11"/>
        <v/>
      </c>
      <c r="J93" s="36" t="str">
        <f t="shared" si="12"/>
        <v/>
      </c>
      <c r="K93" s="88" t="str">
        <f t="shared" si="9"/>
        <v/>
      </c>
      <c r="L93" s="89"/>
      <c r="M93" s="41"/>
    </row>
    <row r="94" spans="1:13" s="39" customFormat="1" x14ac:dyDescent="0.55000000000000004">
      <c r="A94" s="40"/>
      <c r="B94" s="90" t="str">
        <f t="shared" si="7"/>
        <v/>
      </c>
      <c r="C94" s="91"/>
      <c r="D94" s="35" t="str">
        <f t="shared" si="13"/>
        <v/>
      </c>
      <c r="E94" s="88" t="str">
        <f t="shared" si="10"/>
        <v/>
      </c>
      <c r="F94" s="92"/>
      <c r="G94" s="87" t="str">
        <f t="shared" si="8"/>
        <v/>
      </c>
      <c r="H94" s="87"/>
      <c r="I94" s="36" t="str">
        <f t="shared" si="11"/>
        <v/>
      </c>
      <c r="J94" s="36" t="str">
        <f t="shared" si="12"/>
        <v/>
      </c>
      <c r="K94" s="88" t="str">
        <f t="shared" si="9"/>
        <v/>
      </c>
      <c r="L94" s="89"/>
      <c r="M94" s="41"/>
    </row>
    <row r="95" spans="1:13" s="39" customFormat="1" x14ac:dyDescent="0.55000000000000004">
      <c r="A95" s="40"/>
      <c r="B95" s="90" t="str">
        <f t="shared" si="7"/>
        <v/>
      </c>
      <c r="C95" s="91"/>
      <c r="D95" s="35" t="str">
        <f t="shared" si="13"/>
        <v/>
      </c>
      <c r="E95" s="88" t="str">
        <f t="shared" si="10"/>
        <v/>
      </c>
      <c r="F95" s="92"/>
      <c r="G95" s="87" t="str">
        <f t="shared" si="8"/>
        <v/>
      </c>
      <c r="H95" s="87"/>
      <c r="I95" s="36" t="str">
        <f t="shared" si="11"/>
        <v/>
      </c>
      <c r="J95" s="36" t="str">
        <f t="shared" si="12"/>
        <v/>
      </c>
      <c r="K95" s="88" t="str">
        <f t="shared" si="9"/>
        <v/>
      </c>
      <c r="L95" s="89"/>
      <c r="M95" s="41"/>
    </row>
    <row r="96" spans="1:13" s="39" customFormat="1" x14ac:dyDescent="0.55000000000000004">
      <c r="A96" s="40"/>
      <c r="B96" s="90" t="str">
        <f t="shared" si="7"/>
        <v/>
      </c>
      <c r="C96" s="91"/>
      <c r="D96" s="35" t="str">
        <f t="shared" si="13"/>
        <v/>
      </c>
      <c r="E96" s="88" t="str">
        <f t="shared" si="10"/>
        <v/>
      </c>
      <c r="F96" s="92"/>
      <c r="G96" s="87" t="str">
        <f t="shared" si="8"/>
        <v/>
      </c>
      <c r="H96" s="87"/>
      <c r="I96" s="36" t="str">
        <f t="shared" si="11"/>
        <v/>
      </c>
      <c r="J96" s="36" t="str">
        <f t="shared" si="12"/>
        <v/>
      </c>
      <c r="K96" s="88" t="str">
        <f t="shared" si="9"/>
        <v/>
      </c>
      <c r="L96" s="89"/>
      <c r="M96" s="41"/>
    </row>
    <row r="97" spans="1:13" s="39" customFormat="1" x14ac:dyDescent="0.55000000000000004">
      <c r="A97" s="40"/>
      <c r="B97" s="90" t="str">
        <f t="shared" si="7"/>
        <v/>
      </c>
      <c r="C97" s="91"/>
      <c r="D97" s="35" t="str">
        <f t="shared" si="13"/>
        <v/>
      </c>
      <c r="E97" s="88" t="str">
        <f t="shared" si="10"/>
        <v/>
      </c>
      <c r="F97" s="92"/>
      <c r="G97" s="87" t="str">
        <f t="shared" si="8"/>
        <v/>
      </c>
      <c r="H97" s="87"/>
      <c r="I97" s="36" t="str">
        <f t="shared" si="11"/>
        <v/>
      </c>
      <c r="J97" s="36" t="str">
        <f t="shared" si="12"/>
        <v/>
      </c>
      <c r="K97" s="88" t="str">
        <f t="shared" si="9"/>
        <v/>
      </c>
      <c r="L97" s="89"/>
      <c r="M97" s="41"/>
    </row>
    <row r="98" spans="1:13" s="39" customFormat="1" x14ac:dyDescent="0.55000000000000004">
      <c r="A98" s="40"/>
      <c r="B98" s="90" t="str">
        <f t="shared" si="7"/>
        <v/>
      </c>
      <c r="C98" s="91"/>
      <c r="D98" s="35" t="str">
        <f t="shared" si="13"/>
        <v/>
      </c>
      <c r="E98" s="88" t="str">
        <f t="shared" si="10"/>
        <v/>
      </c>
      <c r="F98" s="92"/>
      <c r="G98" s="87" t="str">
        <f t="shared" si="8"/>
        <v/>
      </c>
      <c r="H98" s="87"/>
      <c r="I98" s="36" t="str">
        <f t="shared" si="11"/>
        <v/>
      </c>
      <c r="J98" s="36" t="str">
        <f t="shared" si="12"/>
        <v/>
      </c>
      <c r="K98" s="88" t="str">
        <f t="shared" si="9"/>
        <v/>
      </c>
      <c r="L98" s="89"/>
      <c r="M98" s="41"/>
    </row>
    <row r="99" spans="1:13" s="39" customFormat="1" x14ac:dyDescent="0.55000000000000004">
      <c r="A99" s="40"/>
      <c r="B99" s="90" t="str">
        <f t="shared" si="7"/>
        <v/>
      </c>
      <c r="C99" s="91"/>
      <c r="D99" s="35" t="str">
        <f t="shared" si="13"/>
        <v/>
      </c>
      <c r="E99" s="88" t="str">
        <f t="shared" si="10"/>
        <v/>
      </c>
      <c r="F99" s="92"/>
      <c r="G99" s="87" t="str">
        <f t="shared" si="8"/>
        <v/>
      </c>
      <c r="H99" s="87"/>
      <c r="I99" s="36" t="str">
        <f t="shared" si="11"/>
        <v/>
      </c>
      <c r="J99" s="36" t="str">
        <f t="shared" si="12"/>
        <v/>
      </c>
      <c r="K99" s="88" t="str">
        <f t="shared" si="9"/>
        <v/>
      </c>
      <c r="L99" s="89"/>
      <c r="M99" s="41"/>
    </row>
    <row r="100" spans="1:13" s="39" customFormat="1" x14ac:dyDescent="0.55000000000000004">
      <c r="A100" s="40"/>
      <c r="B100" s="90" t="str">
        <f t="shared" si="7"/>
        <v/>
      </c>
      <c r="C100" s="91"/>
      <c r="D100" s="35" t="str">
        <f t="shared" si="13"/>
        <v/>
      </c>
      <c r="E100" s="88" t="str">
        <f t="shared" si="10"/>
        <v/>
      </c>
      <c r="F100" s="92"/>
      <c r="G100" s="87" t="str">
        <f t="shared" si="8"/>
        <v/>
      </c>
      <c r="H100" s="87"/>
      <c r="I100" s="36" t="str">
        <f t="shared" si="11"/>
        <v/>
      </c>
      <c r="J100" s="36" t="str">
        <f t="shared" si="12"/>
        <v/>
      </c>
      <c r="K100" s="88" t="str">
        <f t="shared" si="9"/>
        <v/>
      </c>
      <c r="L100" s="89"/>
      <c r="M100" s="41"/>
    </row>
    <row r="101" spans="1:13" s="39" customFormat="1" x14ac:dyDescent="0.55000000000000004">
      <c r="A101" s="40"/>
      <c r="B101" s="90" t="str">
        <f t="shared" si="7"/>
        <v/>
      </c>
      <c r="C101" s="91"/>
      <c r="D101" s="35" t="str">
        <f t="shared" si="13"/>
        <v/>
      </c>
      <c r="E101" s="88" t="str">
        <f t="shared" si="10"/>
        <v/>
      </c>
      <c r="F101" s="92"/>
      <c r="G101" s="87" t="str">
        <f t="shared" si="8"/>
        <v/>
      </c>
      <c r="H101" s="87"/>
      <c r="I101" s="36" t="str">
        <f t="shared" si="11"/>
        <v/>
      </c>
      <c r="J101" s="36" t="str">
        <f t="shared" si="12"/>
        <v/>
      </c>
      <c r="K101" s="88" t="str">
        <f t="shared" si="9"/>
        <v/>
      </c>
      <c r="L101" s="89"/>
      <c r="M101" s="41"/>
    </row>
    <row r="102" spans="1:13" s="39" customFormat="1" x14ac:dyDescent="0.55000000000000004">
      <c r="A102" s="40"/>
      <c r="B102" s="90" t="str">
        <f t="shared" si="7"/>
        <v/>
      </c>
      <c r="C102" s="91"/>
      <c r="D102" s="35" t="str">
        <f t="shared" si="13"/>
        <v/>
      </c>
      <c r="E102" s="88" t="str">
        <f t="shared" si="10"/>
        <v/>
      </c>
      <c r="F102" s="92"/>
      <c r="G102" s="87" t="str">
        <f t="shared" si="8"/>
        <v/>
      </c>
      <c r="H102" s="87"/>
      <c r="I102" s="36" t="str">
        <f t="shared" si="11"/>
        <v/>
      </c>
      <c r="J102" s="36" t="str">
        <f t="shared" si="12"/>
        <v/>
      </c>
      <c r="K102" s="88" t="str">
        <f t="shared" si="9"/>
        <v/>
      </c>
      <c r="L102" s="89"/>
      <c r="M102" s="41"/>
    </row>
    <row r="103" spans="1:13" s="39" customFormat="1" x14ac:dyDescent="0.55000000000000004">
      <c r="A103" s="40"/>
      <c r="B103" s="90" t="str">
        <f t="shared" si="7"/>
        <v/>
      </c>
      <c r="C103" s="91"/>
      <c r="D103" s="35" t="str">
        <f t="shared" si="13"/>
        <v/>
      </c>
      <c r="E103" s="88" t="str">
        <f t="shared" si="10"/>
        <v/>
      </c>
      <c r="F103" s="92"/>
      <c r="G103" s="87" t="str">
        <f t="shared" si="8"/>
        <v/>
      </c>
      <c r="H103" s="87"/>
      <c r="I103" s="36" t="str">
        <f t="shared" si="11"/>
        <v/>
      </c>
      <c r="J103" s="36" t="str">
        <f t="shared" si="12"/>
        <v/>
      </c>
      <c r="K103" s="88" t="str">
        <f t="shared" si="9"/>
        <v/>
      </c>
      <c r="L103" s="89"/>
      <c r="M103" s="41"/>
    </row>
    <row r="104" spans="1:13" s="39" customFormat="1" x14ac:dyDescent="0.55000000000000004">
      <c r="A104" s="40"/>
      <c r="B104" s="90" t="str">
        <f t="shared" si="7"/>
        <v/>
      </c>
      <c r="C104" s="91"/>
      <c r="D104" s="35" t="str">
        <f t="shared" si="13"/>
        <v/>
      </c>
      <c r="E104" s="88" t="str">
        <f t="shared" si="10"/>
        <v/>
      </c>
      <c r="F104" s="92"/>
      <c r="G104" s="87" t="str">
        <f t="shared" si="8"/>
        <v/>
      </c>
      <c r="H104" s="87"/>
      <c r="I104" s="36" t="str">
        <f t="shared" si="11"/>
        <v/>
      </c>
      <c r="J104" s="36" t="str">
        <f t="shared" si="12"/>
        <v/>
      </c>
      <c r="K104" s="88" t="str">
        <f t="shared" si="9"/>
        <v/>
      </c>
      <c r="L104" s="89"/>
      <c r="M104" s="41"/>
    </row>
    <row r="105" spans="1:13" s="39" customFormat="1" x14ac:dyDescent="0.55000000000000004">
      <c r="A105" s="40"/>
      <c r="B105" s="90" t="str">
        <f t="shared" si="7"/>
        <v/>
      </c>
      <c r="C105" s="91"/>
      <c r="D105" s="35" t="str">
        <f t="shared" si="13"/>
        <v/>
      </c>
      <c r="E105" s="88" t="str">
        <f t="shared" si="10"/>
        <v/>
      </c>
      <c r="F105" s="92"/>
      <c r="G105" s="87" t="str">
        <f t="shared" si="8"/>
        <v/>
      </c>
      <c r="H105" s="87"/>
      <c r="I105" s="36" t="str">
        <f t="shared" si="11"/>
        <v/>
      </c>
      <c r="J105" s="36" t="str">
        <f t="shared" si="12"/>
        <v/>
      </c>
      <c r="K105" s="88" t="str">
        <f t="shared" si="9"/>
        <v/>
      </c>
      <c r="L105" s="89"/>
      <c r="M105" s="41"/>
    </row>
    <row r="106" spans="1:13" s="39" customFormat="1" x14ac:dyDescent="0.55000000000000004">
      <c r="A106" s="40"/>
      <c r="B106" s="90" t="str">
        <f t="shared" si="7"/>
        <v/>
      </c>
      <c r="C106" s="91"/>
      <c r="D106" s="35" t="str">
        <f t="shared" si="13"/>
        <v/>
      </c>
      <c r="E106" s="88" t="str">
        <f t="shared" si="10"/>
        <v/>
      </c>
      <c r="F106" s="92"/>
      <c r="G106" s="87" t="str">
        <f t="shared" si="8"/>
        <v/>
      </c>
      <c r="H106" s="87"/>
      <c r="I106" s="36" t="str">
        <f t="shared" si="11"/>
        <v/>
      </c>
      <c r="J106" s="36" t="str">
        <f t="shared" si="12"/>
        <v/>
      </c>
      <c r="K106" s="88" t="str">
        <f t="shared" si="9"/>
        <v/>
      </c>
      <c r="L106" s="89"/>
      <c r="M106" s="41"/>
    </row>
    <row r="107" spans="1:13" s="39" customFormat="1" x14ac:dyDescent="0.55000000000000004">
      <c r="A107" s="40"/>
      <c r="B107" s="90" t="str">
        <f t="shared" si="7"/>
        <v/>
      </c>
      <c r="C107" s="91"/>
      <c r="D107" s="35" t="str">
        <f t="shared" si="13"/>
        <v/>
      </c>
      <c r="E107" s="88" t="str">
        <f t="shared" si="10"/>
        <v/>
      </c>
      <c r="F107" s="92"/>
      <c r="G107" s="87" t="str">
        <f t="shared" si="8"/>
        <v/>
      </c>
      <c r="H107" s="87"/>
      <c r="I107" s="36" t="str">
        <f t="shared" si="11"/>
        <v/>
      </c>
      <c r="J107" s="36" t="str">
        <f t="shared" si="12"/>
        <v/>
      </c>
      <c r="K107" s="88" t="str">
        <f t="shared" si="9"/>
        <v/>
      </c>
      <c r="L107" s="89"/>
      <c r="M107" s="41"/>
    </row>
    <row r="108" spans="1:13" s="39" customFormat="1" x14ac:dyDescent="0.55000000000000004">
      <c r="A108" s="40"/>
      <c r="B108" s="90" t="str">
        <f t="shared" si="7"/>
        <v/>
      </c>
      <c r="C108" s="91"/>
      <c r="D108" s="35" t="str">
        <f t="shared" si="13"/>
        <v/>
      </c>
      <c r="E108" s="88" t="str">
        <f t="shared" si="10"/>
        <v/>
      </c>
      <c r="F108" s="92"/>
      <c r="G108" s="87" t="str">
        <f t="shared" si="8"/>
        <v/>
      </c>
      <c r="H108" s="87"/>
      <c r="I108" s="36" t="str">
        <f t="shared" si="11"/>
        <v/>
      </c>
      <c r="J108" s="36" t="str">
        <f t="shared" si="12"/>
        <v/>
      </c>
      <c r="K108" s="88" t="str">
        <f t="shared" si="9"/>
        <v/>
      </c>
      <c r="L108" s="89"/>
      <c r="M108" s="41"/>
    </row>
    <row r="109" spans="1:13" s="39" customFormat="1" x14ac:dyDescent="0.55000000000000004">
      <c r="A109" s="40"/>
      <c r="B109" s="90" t="str">
        <f t="shared" si="7"/>
        <v/>
      </c>
      <c r="C109" s="91"/>
      <c r="D109" s="35" t="str">
        <f t="shared" si="13"/>
        <v/>
      </c>
      <c r="E109" s="88" t="str">
        <f t="shared" si="10"/>
        <v/>
      </c>
      <c r="F109" s="92"/>
      <c r="G109" s="87" t="str">
        <f t="shared" si="8"/>
        <v/>
      </c>
      <c r="H109" s="87"/>
      <c r="I109" s="36" t="str">
        <f t="shared" si="11"/>
        <v/>
      </c>
      <c r="J109" s="36" t="str">
        <f t="shared" si="12"/>
        <v/>
      </c>
      <c r="K109" s="88" t="str">
        <f t="shared" si="9"/>
        <v/>
      </c>
      <c r="L109" s="89"/>
      <c r="M109" s="41"/>
    </row>
    <row r="110" spans="1:13" s="39" customFormat="1" x14ac:dyDescent="0.55000000000000004">
      <c r="A110" s="40"/>
      <c r="B110" s="90" t="str">
        <f t="shared" si="7"/>
        <v/>
      </c>
      <c r="C110" s="91"/>
      <c r="D110" s="35" t="str">
        <f t="shared" si="13"/>
        <v/>
      </c>
      <c r="E110" s="88" t="str">
        <f t="shared" si="10"/>
        <v/>
      </c>
      <c r="F110" s="92"/>
      <c r="G110" s="87" t="str">
        <f t="shared" si="8"/>
        <v/>
      </c>
      <c r="H110" s="87"/>
      <c r="I110" s="36" t="str">
        <f t="shared" si="11"/>
        <v/>
      </c>
      <c r="J110" s="36" t="str">
        <f t="shared" si="12"/>
        <v/>
      </c>
      <c r="K110" s="88" t="str">
        <f t="shared" si="9"/>
        <v/>
      </c>
      <c r="L110" s="89"/>
      <c r="M110" s="41"/>
    </row>
    <row r="111" spans="1:13" s="39" customFormat="1" x14ac:dyDescent="0.55000000000000004">
      <c r="A111" s="40"/>
      <c r="B111" s="90" t="str">
        <f t="shared" si="7"/>
        <v/>
      </c>
      <c r="C111" s="91"/>
      <c r="D111" s="35" t="str">
        <f t="shared" si="13"/>
        <v/>
      </c>
      <c r="E111" s="88" t="str">
        <f t="shared" si="10"/>
        <v/>
      </c>
      <c r="F111" s="92"/>
      <c r="G111" s="87" t="str">
        <f t="shared" si="8"/>
        <v/>
      </c>
      <c r="H111" s="87"/>
      <c r="I111" s="36" t="str">
        <f t="shared" si="11"/>
        <v/>
      </c>
      <c r="J111" s="36" t="str">
        <f t="shared" si="12"/>
        <v/>
      </c>
      <c r="K111" s="88" t="str">
        <f t="shared" si="9"/>
        <v/>
      </c>
      <c r="L111" s="89"/>
      <c r="M111" s="41"/>
    </row>
    <row r="112" spans="1:13" s="39" customFormat="1" x14ac:dyDescent="0.55000000000000004">
      <c r="A112" s="40"/>
      <c r="B112" s="90" t="str">
        <f t="shared" si="7"/>
        <v/>
      </c>
      <c r="C112" s="91"/>
      <c r="D112" s="35" t="str">
        <f t="shared" si="13"/>
        <v/>
      </c>
      <c r="E112" s="88" t="str">
        <f t="shared" si="10"/>
        <v/>
      </c>
      <c r="F112" s="92"/>
      <c r="G112" s="87" t="str">
        <f t="shared" si="8"/>
        <v/>
      </c>
      <c r="H112" s="87"/>
      <c r="I112" s="36" t="str">
        <f t="shared" si="11"/>
        <v/>
      </c>
      <c r="J112" s="36" t="str">
        <f t="shared" si="12"/>
        <v/>
      </c>
      <c r="K112" s="88" t="str">
        <f t="shared" si="9"/>
        <v/>
      </c>
      <c r="L112" s="89"/>
      <c r="M112" s="41"/>
    </row>
    <row r="113" spans="1:13" s="39" customFormat="1" x14ac:dyDescent="0.55000000000000004">
      <c r="A113" s="40"/>
      <c r="B113" s="90" t="str">
        <f t="shared" si="7"/>
        <v/>
      </c>
      <c r="C113" s="91"/>
      <c r="D113" s="35" t="str">
        <f t="shared" si="13"/>
        <v/>
      </c>
      <c r="E113" s="88" t="str">
        <f t="shared" si="10"/>
        <v/>
      </c>
      <c r="F113" s="92"/>
      <c r="G113" s="87" t="str">
        <f t="shared" si="8"/>
        <v/>
      </c>
      <c r="H113" s="87"/>
      <c r="I113" s="36" t="str">
        <f t="shared" si="11"/>
        <v/>
      </c>
      <c r="J113" s="36" t="str">
        <f t="shared" si="12"/>
        <v/>
      </c>
      <c r="K113" s="88" t="str">
        <f t="shared" si="9"/>
        <v/>
      </c>
      <c r="L113" s="89"/>
      <c r="M113" s="41"/>
    </row>
    <row r="114" spans="1:13" s="39" customFormat="1" x14ac:dyDescent="0.55000000000000004">
      <c r="A114" s="40"/>
      <c r="B114" s="90" t="str">
        <f t="shared" si="7"/>
        <v/>
      </c>
      <c r="C114" s="91"/>
      <c r="D114" s="35" t="str">
        <f t="shared" si="13"/>
        <v/>
      </c>
      <c r="E114" s="88" t="str">
        <f t="shared" si="10"/>
        <v/>
      </c>
      <c r="F114" s="92"/>
      <c r="G114" s="87" t="str">
        <f t="shared" si="8"/>
        <v/>
      </c>
      <c r="H114" s="87"/>
      <c r="I114" s="36" t="str">
        <f t="shared" si="11"/>
        <v/>
      </c>
      <c r="J114" s="36" t="str">
        <f t="shared" si="12"/>
        <v/>
      </c>
      <c r="K114" s="88" t="str">
        <f t="shared" si="9"/>
        <v/>
      </c>
      <c r="L114" s="89"/>
      <c r="M114" s="41"/>
    </row>
    <row r="115" spans="1:13" s="39" customFormat="1" x14ac:dyDescent="0.55000000000000004">
      <c r="A115" s="40"/>
      <c r="B115" s="90" t="str">
        <f t="shared" si="7"/>
        <v/>
      </c>
      <c r="C115" s="91"/>
      <c r="D115" s="35" t="str">
        <f t="shared" si="13"/>
        <v/>
      </c>
      <c r="E115" s="88" t="str">
        <f t="shared" si="10"/>
        <v/>
      </c>
      <c r="F115" s="92"/>
      <c r="G115" s="87" t="str">
        <f t="shared" si="8"/>
        <v/>
      </c>
      <c r="H115" s="87"/>
      <c r="I115" s="36" t="str">
        <f t="shared" si="11"/>
        <v/>
      </c>
      <c r="J115" s="36" t="str">
        <f t="shared" si="12"/>
        <v/>
      </c>
      <c r="K115" s="88" t="str">
        <f t="shared" si="9"/>
        <v/>
      </c>
      <c r="L115" s="89"/>
      <c r="M115" s="41"/>
    </row>
    <row r="116" spans="1:13" s="39" customFormat="1" x14ac:dyDescent="0.55000000000000004">
      <c r="A116" s="40"/>
      <c r="B116" s="90" t="str">
        <f t="shared" si="7"/>
        <v/>
      </c>
      <c r="C116" s="91"/>
      <c r="D116" s="35" t="str">
        <f t="shared" si="13"/>
        <v/>
      </c>
      <c r="E116" s="88" t="str">
        <f t="shared" si="10"/>
        <v/>
      </c>
      <c r="F116" s="92"/>
      <c r="G116" s="87" t="str">
        <f t="shared" si="8"/>
        <v/>
      </c>
      <c r="H116" s="87"/>
      <c r="I116" s="36" t="str">
        <f t="shared" si="11"/>
        <v/>
      </c>
      <c r="J116" s="36" t="str">
        <f t="shared" si="12"/>
        <v/>
      </c>
      <c r="K116" s="88" t="str">
        <f t="shared" si="9"/>
        <v/>
      </c>
      <c r="L116" s="89"/>
      <c r="M116" s="41"/>
    </row>
    <row r="117" spans="1:13" s="39" customFormat="1" x14ac:dyDescent="0.55000000000000004">
      <c r="A117" s="40"/>
      <c r="B117" s="90" t="str">
        <f t="shared" si="7"/>
        <v/>
      </c>
      <c r="C117" s="91"/>
      <c r="D117" s="35" t="str">
        <f t="shared" si="13"/>
        <v/>
      </c>
      <c r="E117" s="88" t="str">
        <f t="shared" si="10"/>
        <v/>
      </c>
      <c r="F117" s="92"/>
      <c r="G117" s="87" t="str">
        <f t="shared" si="8"/>
        <v/>
      </c>
      <c r="H117" s="87"/>
      <c r="I117" s="36" t="str">
        <f t="shared" si="11"/>
        <v/>
      </c>
      <c r="J117" s="36" t="str">
        <f t="shared" si="12"/>
        <v/>
      </c>
      <c r="K117" s="88" t="str">
        <f t="shared" si="9"/>
        <v/>
      </c>
      <c r="L117" s="89"/>
      <c r="M117" s="41"/>
    </row>
    <row r="118" spans="1:13" s="39" customFormat="1" x14ac:dyDescent="0.55000000000000004">
      <c r="A118" s="40"/>
      <c r="B118" s="90" t="str">
        <f t="shared" si="7"/>
        <v/>
      </c>
      <c r="C118" s="91"/>
      <c r="D118" s="35" t="str">
        <f t="shared" si="13"/>
        <v/>
      </c>
      <c r="E118" s="88" t="str">
        <f t="shared" si="10"/>
        <v/>
      </c>
      <c r="F118" s="92"/>
      <c r="G118" s="87" t="str">
        <f t="shared" si="8"/>
        <v/>
      </c>
      <c r="H118" s="87"/>
      <c r="I118" s="36" t="str">
        <f t="shared" si="11"/>
        <v/>
      </c>
      <c r="J118" s="36" t="str">
        <f t="shared" si="12"/>
        <v/>
      </c>
      <c r="K118" s="88" t="str">
        <f t="shared" si="9"/>
        <v/>
      </c>
      <c r="L118" s="89"/>
      <c r="M118" s="41"/>
    </row>
    <row r="119" spans="1:13" s="39" customFormat="1" x14ac:dyDescent="0.55000000000000004">
      <c r="A119" s="40"/>
      <c r="B119" s="90" t="str">
        <f t="shared" si="7"/>
        <v/>
      </c>
      <c r="C119" s="91"/>
      <c r="D119" s="35" t="str">
        <f t="shared" si="13"/>
        <v/>
      </c>
      <c r="E119" s="88" t="str">
        <f t="shared" si="10"/>
        <v/>
      </c>
      <c r="F119" s="92"/>
      <c r="G119" s="87" t="str">
        <f t="shared" si="8"/>
        <v/>
      </c>
      <c r="H119" s="87"/>
      <c r="I119" s="36" t="str">
        <f t="shared" si="11"/>
        <v/>
      </c>
      <c r="J119" s="36" t="str">
        <f t="shared" si="12"/>
        <v/>
      </c>
      <c r="K119" s="88" t="str">
        <f t="shared" si="9"/>
        <v/>
      </c>
      <c r="L119" s="89"/>
      <c r="M119" s="41"/>
    </row>
    <row r="120" spans="1:13" s="39" customFormat="1" x14ac:dyDescent="0.55000000000000004">
      <c r="A120" s="40"/>
      <c r="B120" s="90" t="str">
        <f t="shared" si="7"/>
        <v/>
      </c>
      <c r="C120" s="91"/>
      <c r="D120" s="35" t="str">
        <f t="shared" si="13"/>
        <v/>
      </c>
      <c r="E120" s="88" t="str">
        <f t="shared" si="10"/>
        <v/>
      </c>
      <c r="F120" s="92"/>
      <c r="G120" s="87" t="str">
        <f t="shared" si="8"/>
        <v/>
      </c>
      <c r="H120" s="87"/>
      <c r="I120" s="36" t="str">
        <f t="shared" si="11"/>
        <v/>
      </c>
      <c r="J120" s="36" t="str">
        <f t="shared" si="12"/>
        <v/>
      </c>
      <c r="K120" s="88" t="str">
        <f t="shared" si="9"/>
        <v/>
      </c>
      <c r="L120" s="89"/>
      <c r="M120" s="41"/>
    </row>
    <row r="121" spans="1:13" s="39" customFormat="1" x14ac:dyDescent="0.55000000000000004">
      <c r="A121" s="40"/>
      <c r="B121" s="90" t="str">
        <f t="shared" si="7"/>
        <v/>
      </c>
      <c r="C121" s="91"/>
      <c r="D121" s="35" t="str">
        <f t="shared" si="13"/>
        <v/>
      </c>
      <c r="E121" s="88" t="str">
        <f t="shared" si="10"/>
        <v/>
      </c>
      <c r="F121" s="92"/>
      <c r="G121" s="87" t="str">
        <f t="shared" si="8"/>
        <v/>
      </c>
      <c r="H121" s="87"/>
      <c r="I121" s="36" t="str">
        <f t="shared" si="11"/>
        <v/>
      </c>
      <c r="J121" s="36" t="str">
        <f t="shared" si="12"/>
        <v/>
      </c>
      <c r="K121" s="88" t="str">
        <f t="shared" si="9"/>
        <v/>
      </c>
      <c r="L121" s="89"/>
      <c r="M121" s="41"/>
    </row>
    <row r="122" spans="1:13" s="39" customFormat="1" x14ac:dyDescent="0.55000000000000004">
      <c r="A122" s="40"/>
      <c r="B122" s="90" t="str">
        <f t="shared" si="7"/>
        <v/>
      </c>
      <c r="C122" s="91"/>
      <c r="D122" s="35" t="str">
        <f t="shared" si="13"/>
        <v/>
      </c>
      <c r="E122" s="88" t="str">
        <f t="shared" si="10"/>
        <v/>
      </c>
      <c r="F122" s="92"/>
      <c r="G122" s="87" t="str">
        <f t="shared" si="8"/>
        <v/>
      </c>
      <c r="H122" s="87"/>
      <c r="I122" s="36" t="str">
        <f t="shared" si="11"/>
        <v/>
      </c>
      <c r="J122" s="36" t="str">
        <f t="shared" si="12"/>
        <v/>
      </c>
      <c r="K122" s="88" t="str">
        <f t="shared" si="9"/>
        <v/>
      </c>
      <c r="L122" s="89"/>
      <c r="M122" s="41"/>
    </row>
    <row r="123" spans="1:13" s="39" customFormat="1" x14ac:dyDescent="0.55000000000000004">
      <c r="A123" s="40"/>
      <c r="B123" s="90" t="str">
        <f t="shared" si="7"/>
        <v/>
      </c>
      <c r="C123" s="91"/>
      <c r="D123" s="35" t="str">
        <f t="shared" si="13"/>
        <v/>
      </c>
      <c r="E123" s="88" t="str">
        <f t="shared" si="10"/>
        <v/>
      </c>
      <c r="F123" s="92"/>
      <c r="G123" s="87" t="str">
        <f t="shared" si="8"/>
        <v/>
      </c>
      <c r="H123" s="87"/>
      <c r="I123" s="36" t="str">
        <f t="shared" si="11"/>
        <v/>
      </c>
      <c r="J123" s="36" t="str">
        <f t="shared" si="12"/>
        <v/>
      </c>
      <c r="K123" s="88" t="str">
        <f t="shared" si="9"/>
        <v/>
      </c>
      <c r="L123" s="89"/>
      <c r="M123" s="41"/>
    </row>
    <row r="124" spans="1:13" s="39" customFormat="1" x14ac:dyDescent="0.55000000000000004">
      <c r="A124" s="40"/>
      <c r="B124" s="90" t="str">
        <f t="shared" si="7"/>
        <v/>
      </c>
      <c r="C124" s="91"/>
      <c r="D124" s="35" t="str">
        <f t="shared" si="13"/>
        <v/>
      </c>
      <c r="E124" s="88" t="str">
        <f t="shared" si="10"/>
        <v/>
      </c>
      <c r="F124" s="92"/>
      <c r="G124" s="87" t="str">
        <f t="shared" si="8"/>
        <v/>
      </c>
      <c r="H124" s="87"/>
      <c r="I124" s="36" t="str">
        <f t="shared" si="11"/>
        <v/>
      </c>
      <c r="J124" s="36" t="str">
        <f t="shared" si="12"/>
        <v/>
      </c>
      <c r="K124" s="88" t="str">
        <f t="shared" si="9"/>
        <v/>
      </c>
      <c r="L124" s="89"/>
      <c r="M124" s="41"/>
    </row>
    <row r="125" spans="1:13" s="39" customFormat="1" x14ac:dyDescent="0.55000000000000004">
      <c r="A125" s="40"/>
      <c r="B125" s="90" t="str">
        <f t="shared" si="7"/>
        <v/>
      </c>
      <c r="C125" s="91"/>
      <c r="D125" s="35" t="str">
        <f t="shared" si="13"/>
        <v/>
      </c>
      <c r="E125" s="88" t="str">
        <f t="shared" si="10"/>
        <v/>
      </c>
      <c r="F125" s="92"/>
      <c r="G125" s="87" t="str">
        <f t="shared" si="8"/>
        <v/>
      </c>
      <c r="H125" s="87"/>
      <c r="I125" s="36" t="str">
        <f t="shared" si="11"/>
        <v/>
      </c>
      <c r="J125" s="36" t="str">
        <f t="shared" si="12"/>
        <v/>
      </c>
      <c r="K125" s="88" t="str">
        <f t="shared" si="9"/>
        <v/>
      </c>
      <c r="L125" s="89"/>
      <c r="M125" s="41"/>
    </row>
    <row r="126" spans="1:13" s="39" customFormat="1" x14ac:dyDescent="0.55000000000000004">
      <c r="A126" s="40"/>
      <c r="B126" s="90" t="str">
        <f t="shared" si="7"/>
        <v/>
      </c>
      <c r="C126" s="91"/>
      <c r="D126" s="35" t="str">
        <f t="shared" si="13"/>
        <v/>
      </c>
      <c r="E126" s="88" t="str">
        <f t="shared" si="10"/>
        <v/>
      </c>
      <c r="F126" s="92"/>
      <c r="G126" s="87" t="str">
        <f t="shared" si="8"/>
        <v/>
      </c>
      <c r="H126" s="87"/>
      <c r="I126" s="36" t="str">
        <f t="shared" si="11"/>
        <v/>
      </c>
      <c r="J126" s="36" t="str">
        <f t="shared" si="12"/>
        <v/>
      </c>
      <c r="K126" s="88" t="str">
        <f t="shared" si="9"/>
        <v/>
      </c>
      <c r="L126" s="89"/>
      <c r="M126" s="41"/>
    </row>
    <row r="127" spans="1:13" s="39" customFormat="1" x14ac:dyDescent="0.55000000000000004">
      <c r="A127" s="40"/>
      <c r="B127" s="90" t="str">
        <f t="shared" si="7"/>
        <v/>
      </c>
      <c r="C127" s="91"/>
      <c r="D127" s="35" t="str">
        <f t="shared" si="13"/>
        <v/>
      </c>
      <c r="E127" s="88" t="str">
        <f t="shared" si="10"/>
        <v/>
      </c>
      <c r="F127" s="92"/>
      <c r="G127" s="87" t="str">
        <f t="shared" si="8"/>
        <v/>
      </c>
      <c r="H127" s="87"/>
      <c r="I127" s="36" t="str">
        <f t="shared" si="11"/>
        <v/>
      </c>
      <c r="J127" s="36" t="str">
        <f t="shared" si="12"/>
        <v/>
      </c>
      <c r="K127" s="88" t="str">
        <f t="shared" si="9"/>
        <v/>
      </c>
      <c r="L127" s="89"/>
      <c r="M127" s="41"/>
    </row>
    <row r="128" spans="1:13" s="39" customFormat="1" x14ac:dyDescent="0.55000000000000004">
      <c r="A128" s="40"/>
      <c r="B128" s="90" t="str">
        <f t="shared" si="7"/>
        <v/>
      </c>
      <c r="C128" s="91"/>
      <c r="D128" s="35" t="str">
        <f t="shared" si="13"/>
        <v/>
      </c>
      <c r="E128" s="88" t="str">
        <f t="shared" si="10"/>
        <v/>
      </c>
      <c r="F128" s="92"/>
      <c r="G128" s="87" t="str">
        <f t="shared" si="8"/>
        <v/>
      </c>
      <c r="H128" s="87"/>
      <c r="I128" s="36" t="str">
        <f t="shared" si="11"/>
        <v/>
      </c>
      <c r="J128" s="36" t="str">
        <f t="shared" si="12"/>
        <v/>
      </c>
      <c r="K128" s="88" t="str">
        <f t="shared" si="9"/>
        <v/>
      </c>
      <c r="L128" s="89"/>
      <c r="M128" s="41"/>
    </row>
    <row r="129" spans="1:13" s="39" customFormat="1" x14ac:dyDescent="0.55000000000000004">
      <c r="A129" s="40"/>
      <c r="B129" s="90" t="str">
        <f t="shared" si="7"/>
        <v/>
      </c>
      <c r="C129" s="91"/>
      <c r="D129" s="35" t="str">
        <f t="shared" si="13"/>
        <v/>
      </c>
      <c r="E129" s="88" t="str">
        <f t="shared" si="10"/>
        <v/>
      </c>
      <c r="F129" s="92"/>
      <c r="G129" s="87" t="str">
        <f t="shared" si="8"/>
        <v/>
      </c>
      <c r="H129" s="87"/>
      <c r="I129" s="36" t="str">
        <f t="shared" si="11"/>
        <v/>
      </c>
      <c r="J129" s="36" t="str">
        <f t="shared" si="12"/>
        <v/>
      </c>
      <c r="K129" s="88" t="str">
        <f t="shared" si="9"/>
        <v/>
      </c>
      <c r="L129" s="89"/>
      <c r="M129" s="41"/>
    </row>
    <row r="130" spans="1:13" s="39" customFormat="1" x14ac:dyDescent="0.55000000000000004">
      <c r="A130" s="40"/>
      <c r="B130" s="90" t="str">
        <f t="shared" si="7"/>
        <v/>
      </c>
      <c r="C130" s="91"/>
      <c r="D130" s="35" t="str">
        <f t="shared" si="13"/>
        <v/>
      </c>
      <c r="E130" s="88" t="str">
        <f t="shared" si="10"/>
        <v/>
      </c>
      <c r="F130" s="92"/>
      <c r="G130" s="87" t="str">
        <f t="shared" si="8"/>
        <v/>
      </c>
      <c r="H130" s="87"/>
      <c r="I130" s="36" t="str">
        <f t="shared" si="11"/>
        <v/>
      </c>
      <c r="J130" s="36" t="str">
        <f t="shared" si="12"/>
        <v/>
      </c>
      <c r="K130" s="88" t="str">
        <f t="shared" si="9"/>
        <v/>
      </c>
      <c r="L130" s="89"/>
      <c r="M130" s="41"/>
    </row>
    <row r="131" spans="1:13" s="39" customFormat="1" x14ac:dyDescent="0.55000000000000004">
      <c r="A131" s="40"/>
      <c r="B131" s="90" t="str">
        <f t="shared" si="7"/>
        <v/>
      </c>
      <c r="C131" s="91"/>
      <c r="D131" s="35" t="str">
        <f t="shared" si="13"/>
        <v/>
      </c>
      <c r="E131" s="88" t="str">
        <f t="shared" si="10"/>
        <v/>
      </c>
      <c r="F131" s="92"/>
      <c r="G131" s="87" t="str">
        <f t="shared" si="8"/>
        <v/>
      </c>
      <c r="H131" s="87"/>
      <c r="I131" s="36" t="str">
        <f t="shared" si="11"/>
        <v/>
      </c>
      <c r="J131" s="36" t="str">
        <f t="shared" si="12"/>
        <v/>
      </c>
      <c r="K131" s="88" t="str">
        <f t="shared" si="9"/>
        <v/>
      </c>
      <c r="L131" s="89"/>
      <c r="M131" s="41"/>
    </row>
    <row r="132" spans="1:13" s="39" customFormat="1" x14ac:dyDescent="0.55000000000000004">
      <c r="A132" s="40"/>
      <c r="B132" s="90" t="str">
        <f t="shared" si="7"/>
        <v/>
      </c>
      <c r="C132" s="91"/>
      <c r="D132" s="35" t="str">
        <f t="shared" si="13"/>
        <v/>
      </c>
      <c r="E132" s="88" t="str">
        <f t="shared" si="10"/>
        <v/>
      </c>
      <c r="F132" s="92"/>
      <c r="G132" s="87" t="str">
        <f t="shared" si="8"/>
        <v/>
      </c>
      <c r="H132" s="87"/>
      <c r="I132" s="36" t="str">
        <f t="shared" si="11"/>
        <v/>
      </c>
      <c r="J132" s="36" t="str">
        <f t="shared" si="12"/>
        <v/>
      </c>
      <c r="K132" s="88" t="str">
        <f t="shared" si="9"/>
        <v/>
      </c>
      <c r="L132" s="89"/>
      <c r="M132" s="41"/>
    </row>
    <row r="133" spans="1:13" s="39" customFormat="1" x14ac:dyDescent="0.55000000000000004">
      <c r="A133" s="40"/>
      <c r="B133" s="90" t="str">
        <f t="shared" si="7"/>
        <v/>
      </c>
      <c r="C133" s="91"/>
      <c r="D133" s="35" t="str">
        <f t="shared" si="13"/>
        <v/>
      </c>
      <c r="E133" s="88" t="str">
        <f t="shared" si="10"/>
        <v/>
      </c>
      <c r="F133" s="92"/>
      <c r="G133" s="87" t="str">
        <f t="shared" si="8"/>
        <v/>
      </c>
      <c r="H133" s="87"/>
      <c r="I133" s="36" t="str">
        <f t="shared" si="11"/>
        <v/>
      </c>
      <c r="J133" s="36" t="str">
        <f t="shared" si="12"/>
        <v/>
      </c>
      <c r="K133" s="88" t="str">
        <f t="shared" si="9"/>
        <v/>
      </c>
      <c r="L133" s="89"/>
      <c r="M133" s="41"/>
    </row>
    <row r="134" spans="1:13" s="39" customFormat="1" x14ac:dyDescent="0.55000000000000004">
      <c r="A134" s="40"/>
      <c r="B134" s="90" t="str">
        <f t="shared" si="7"/>
        <v/>
      </c>
      <c r="C134" s="91"/>
      <c r="D134" s="35" t="str">
        <f t="shared" si="13"/>
        <v/>
      </c>
      <c r="E134" s="88" t="str">
        <f t="shared" si="10"/>
        <v/>
      </c>
      <c r="F134" s="92"/>
      <c r="G134" s="87" t="str">
        <f t="shared" si="8"/>
        <v/>
      </c>
      <c r="H134" s="87"/>
      <c r="I134" s="36" t="str">
        <f t="shared" si="11"/>
        <v/>
      </c>
      <c r="J134" s="36" t="str">
        <f t="shared" si="12"/>
        <v/>
      </c>
      <c r="K134" s="88" t="str">
        <f t="shared" si="9"/>
        <v/>
      </c>
      <c r="L134" s="89"/>
      <c r="M134" s="41"/>
    </row>
    <row r="135" spans="1:13" s="39" customFormat="1" x14ac:dyDescent="0.55000000000000004">
      <c r="A135" s="40"/>
      <c r="B135" s="90" t="str">
        <f t="shared" si="7"/>
        <v/>
      </c>
      <c r="C135" s="91"/>
      <c r="D135" s="35" t="str">
        <f t="shared" si="13"/>
        <v/>
      </c>
      <c r="E135" s="88" t="str">
        <f t="shared" si="10"/>
        <v/>
      </c>
      <c r="F135" s="92"/>
      <c r="G135" s="87" t="str">
        <f t="shared" si="8"/>
        <v/>
      </c>
      <c r="H135" s="87"/>
      <c r="I135" s="36" t="str">
        <f t="shared" si="11"/>
        <v/>
      </c>
      <c r="J135" s="36" t="str">
        <f t="shared" si="12"/>
        <v/>
      </c>
      <c r="K135" s="88" t="str">
        <f t="shared" si="9"/>
        <v/>
      </c>
      <c r="L135" s="89"/>
      <c r="M135" s="41"/>
    </row>
    <row r="136" spans="1:13" s="39" customFormat="1" x14ac:dyDescent="0.55000000000000004">
      <c r="A136" s="40"/>
      <c r="B136" s="90" t="str">
        <f t="shared" si="7"/>
        <v/>
      </c>
      <c r="C136" s="91"/>
      <c r="D136" s="35" t="str">
        <f t="shared" si="13"/>
        <v/>
      </c>
      <c r="E136" s="88" t="str">
        <f t="shared" si="10"/>
        <v/>
      </c>
      <c r="F136" s="92"/>
      <c r="G136" s="87" t="str">
        <f t="shared" si="8"/>
        <v/>
      </c>
      <c r="H136" s="87"/>
      <c r="I136" s="36" t="str">
        <f t="shared" si="11"/>
        <v/>
      </c>
      <c r="J136" s="36" t="str">
        <f t="shared" si="12"/>
        <v/>
      </c>
      <c r="K136" s="88" t="str">
        <f t="shared" si="9"/>
        <v/>
      </c>
      <c r="L136" s="89"/>
      <c r="M136" s="41"/>
    </row>
    <row r="137" spans="1:13" s="39" customFormat="1" x14ac:dyDescent="0.55000000000000004">
      <c r="A137" s="40"/>
      <c r="B137" s="90" t="str">
        <f t="shared" si="7"/>
        <v/>
      </c>
      <c r="C137" s="91"/>
      <c r="D137" s="35" t="str">
        <f t="shared" si="13"/>
        <v/>
      </c>
      <c r="E137" s="88" t="str">
        <f t="shared" si="10"/>
        <v/>
      </c>
      <c r="F137" s="92"/>
      <c r="G137" s="87" t="str">
        <f t="shared" si="8"/>
        <v/>
      </c>
      <c r="H137" s="87"/>
      <c r="I137" s="36" t="str">
        <f t="shared" si="11"/>
        <v/>
      </c>
      <c r="J137" s="36" t="str">
        <f t="shared" si="12"/>
        <v/>
      </c>
      <c r="K137" s="88" t="str">
        <f t="shared" si="9"/>
        <v/>
      </c>
      <c r="L137" s="89"/>
      <c r="M137" s="41"/>
    </row>
    <row r="138" spans="1:13" s="39" customFormat="1" x14ac:dyDescent="0.55000000000000004">
      <c r="A138" s="40"/>
      <c r="B138" s="90" t="str">
        <f t="shared" ref="B138:B201" si="14">IF($K$3="","",IF(ROW()&lt;=$K$4+9,ROW()-9,""))</f>
        <v/>
      </c>
      <c r="C138" s="91"/>
      <c r="D138" s="35" t="str">
        <f t="shared" si="13"/>
        <v/>
      </c>
      <c r="E138" s="88" t="str">
        <f t="shared" si="10"/>
        <v/>
      </c>
      <c r="F138" s="92"/>
      <c r="G138" s="87" t="str">
        <f t="shared" ref="G138:G201" si="15">IF($B138="","",$K$3)</f>
        <v/>
      </c>
      <c r="H138" s="87"/>
      <c r="I138" s="36" t="str">
        <f t="shared" si="11"/>
        <v/>
      </c>
      <c r="J138" s="36" t="str">
        <f t="shared" si="12"/>
        <v/>
      </c>
      <c r="K138" s="88" t="str">
        <f t="shared" ref="K138:K201" si="16">IF($B138="","",$E138*(1+$F$4/$F$6)-$G138)</f>
        <v/>
      </c>
      <c r="L138" s="89"/>
      <c r="M138" s="41"/>
    </row>
    <row r="139" spans="1:13" s="39" customFormat="1" x14ac:dyDescent="0.55000000000000004">
      <c r="A139" s="40"/>
      <c r="B139" s="90" t="str">
        <f t="shared" si="14"/>
        <v/>
      </c>
      <c r="C139" s="91"/>
      <c r="D139" s="35" t="str">
        <f t="shared" si="13"/>
        <v/>
      </c>
      <c r="E139" s="88" t="str">
        <f t="shared" ref="E139:E202" si="17">IF($B139="","",$K138)</f>
        <v/>
      </c>
      <c r="F139" s="92"/>
      <c r="G139" s="87" t="str">
        <f t="shared" si="15"/>
        <v/>
      </c>
      <c r="H139" s="87"/>
      <c r="I139" s="36" t="str">
        <f t="shared" ref="I139:I202" si="18">IF($B139="","",-PPMT($F$4/$F$6,$B139,$K$4,$F$3))</f>
        <v/>
      </c>
      <c r="J139" s="36" t="str">
        <f t="shared" ref="J139:J202" si="19">IF($B139="","",-IPMT($F$4/$F$6,$B139,$K$4,$F$3))</f>
        <v/>
      </c>
      <c r="K139" s="88" t="str">
        <f t="shared" si="16"/>
        <v/>
      </c>
      <c r="L139" s="89"/>
      <c r="M139" s="41"/>
    </row>
    <row r="140" spans="1:13" s="39" customFormat="1" x14ac:dyDescent="0.55000000000000004">
      <c r="A140" s="40"/>
      <c r="B140" s="90" t="str">
        <f t="shared" si="14"/>
        <v/>
      </c>
      <c r="C140" s="91"/>
      <c r="D140" s="35" t="str">
        <f t="shared" si="13"/>
        <v/>
      </c>
      <c r="E140" s="88" t="str">
        <f t="shared" si="17"/>
        <v/>
      </c>
      <c r="F140" s="92"/>
      <c r="G140" s="87" t="str">
        <f t="shared" si="15"/>
        <v/>
      </c>
      <c r="H140" s="87"/>
      <c r="I140" s="36" t="str">
        <f t="shared" si="18"/>
        <v/>
      </c>
      <c r="J140" s="36" t="str">
        <f t="shared" si="19"/>
        <v/>
      </c>
      <c r="K140" s="88" t="str">
        <f t="shared" si="16"/>
        <v/>
      </c>
      <c r="L140" s="89"/>
      <c r="M140" s="41"/>
    </row>
    <row r="141" spans="1:13" s="39" customFormat="1" x14ac:dyDescent="0.55000000000000004">
      <c r="A141" s="40"/>
      <c r="B141" s="90" t="str">
        <f t="shared" si="14"/>
        <v/>
      </c>
      <c r="C141" s="91"/>
      <c r="D141" s="35" t="str">
        <f t="shared" ref="D141:D204" si="20">IF(OR($B141="",$F$7=""),"",IF(DAY(DATE(YEAR($F$7),MONTH($F$7)+12*$B141/$F$6,DAY($F$7)))&lt;&gt;DAY($F$7),DATE(YEAR($F$7),MONTH($F$7)+12*$B141/$F$6,DAY($F$7))-DAY(DATE(YEAR($F$7),MONTH($F$7)+12*$B141/$F$6,DAY($F$7))),DATE(YEAR($F$7),MONTH($F$7)+12*$B141/$F$6,DAY($F$7))))</f>
        <v/>
      </c>
      <c r="E141" s="88" t="str">
        <f t="shared" si="17"/>
        <v/>
      </c>
      <c r="F141" s="92"/>
      <c r="G141" s="87" t="str">
        <f t="shared" si="15"/>
        <v/>
      </c>
      <c r="H141" s="87"/>
      <c r="I141" s="36" t="str">
        <f t="shared" si="18"/>
        <v/>
      </c>
      <c r="J141" s="36" t="str">
        <f t="shared" si="19"/>
        <v/>
      </c>
      <c r="K141" s="88" t="str">
        <f t="shared" si="16"/>
        <v/>
      </c>
      <c r="L141" s="89"/>
      <c r="M141" s="41"/>
    </row>
    <row r="142" spans="1:13" s="39" customFormat="1" x14ac:dyDescent="0.55000000000000004">
      <c r="A142" s="40"/>
      <c r="B142" s="90" t="str">
        <f t="shared" si="14"/>
        <v/>
      </c>
      <c r="C142" s="91"/>
      <c r="D142" s="35" t="str">
        <f t="shared" si="20"/>
        <v/>
      </c>
      <c r="E142" s="88" t="str">
        <f t="shared" si="17"/>
        <v/>
      </c>
      <c r="F142" s="92"/>
      <c r="G142" s="87" t="str">
        <f t="shared" si="15"/>
        <v/>
      </c>
      <c r="H142" s="87"/>
      <c r="I142" s="36" t="str">
        <f t="shared" si="18"/>
        <v/>
      </c>
      <c r="J142" s="36" t="str">
        <f t="shared" si="19"/>
        <v/>
      </c>
      <c r="K142" s="88" t="str">
        <f t="shared" si="16"/>
        <v/>
      </c>
      <c r="L142" s="89"/>
      <c r="M142" s="41"/>
    </row>
    <row r="143" spans="1:13" s="39" customFormat="1" x14ac:dyDescent="0.55000000000000004">
      <c r="A143" s="40"/>
      <c r="B143" s="90" t="str">
        <f t="shared" si="14"/>
        <v/>
      </c>
      <c r="C143" s="91"/>
      <c r="D143" s="35" t="str">
        <f t="shared" si="20"/>
        <v/>
      </c>
      <c r="E143" s="88" t="str">
        <f t="shared" si="17"/>
        <v/>
      </c>
      <c r="F143" s="92"/>
      <c r="G143" s="87" t="str">
        <f t="shared" si="15"/>
        <v/>
      </c>
      <c r="H143" s="87"/>
      <c r="I143" s="36" t="str">
        <f t="shared" si="18"/>
        <v/>
      </c>
      <c r="J143" s="36" t="str">
        <f t="shared" si="19"/>
        <v/>
      </c>
      <c r="K143" s="88" t="str">
        <f t="shared" si="16"/>
        <v/>
      </c>
      <c r="L143" s="89"/>
      <c r="M143" s="41"/>
    </row>
    <row r="144" spans="1:13" s="39" customFormat="1" x14ac:dyDescent="0.55000000000000004">
      <c r="A144" s="40"/>
      <c r="B144" s="90" t="str">
        <f t="shared" si="14"/>
        <v/>
      </c>
      <c r="C144" s="91"/>
      <c r="D144" s="35" t="str">
        <f t="shared" si="20"/>
        <v/>
      </c>
      <c r="E144" s="88" t="str">
        <f t="shared" si="17"/>
        <v/>
      </c>
      <c r="F144" s="92"/>
      <c r="G144" s="87" t="str">
        <f t="shared" si="15"/>
        <v/>
      </c>
      <c r="H144" s="87"/>
      <c r="I144" s="36" t="str">
        <f t="shared" si="18"/>
        <v/>
      </c>
      <c r="J144" s="36" t="str">
        <f t="shared" si="19"/>
        <v/>
      </c>
      <c r="K144" s="88" t="str">
        <f t="shared" si="16"/>
        <v/>
      </c>
      <c r="L144" s="89"/>
      <c r="M144" s="41"/>
    </row>
    <row r="145" spans="1:13" s="39" customFormat="1" x14ac:dyDescent="0.55000000000000004">
      <c r="A145" s="40"/>
      <c r="B145" s="90" t="str">
        <f t="shared" si="14"/>
        <v/>
      </c>
      <c r="C145" s="91"/>
      <c r="D145" s="35" t="str">
        <f t="shared" si="20"/>
        <v/>
      </c>
      <c r="E145" s="88" t="str">
        <f t="shared" si="17"/>
        <v/>
      </c>
      <c r="F145" s="92"/>
      <c r="G145" s="87" t="str">
        <f t="shared" si="15"/>
        <v/>
      </c>
      <c r="H145" s="87"/>
      <c r="I145" s="36" t="str">
        <f t="shared" si="18"/>
        <v/>
      </c>
      <c r="J145" s="36" t="str">
        <f t="shared" si="19"/>
        <v/>
      </c>
      <c r="K145" s="88" t="str">
        <f t="shared" si="16"/>
        <v/>
      </c>
      <c r="L145" s="89"/>
      <c r="M145" s="41"/>
    </row>
    <row r="146" spans="1:13" s="39" customFormat="1" x14ac:dyDescent="0.55000000000000004">
      <c r="A146" s="40"/>
      <c r="B146" s="90" t="str">
        <f t="shared" si="14"/>
        <v/>
      </c>
      <c r="C146" s="91"/>
      <c r="D146" s="35" t="str">
        <f t="shared" si="20"/>
        <v/>
      </c>
      <c r="E146" s="88" t="str">
        <f t="shared" si="17"/>
        <v/>
      </c>
      <c r="F146" s="92"/>
      <c r="G146" s="87" t="str">
        <f t="shared" si="15"/>
        <v/>
      </c>
      <c r="H146" s="87"/>
      <c r="I146" s="36" t="str">
        <f t="shared" si="18"/>
        <v/>
      </c>
      <c r="J146" s="36" t="str">
        <f t="shared" si="19"/>
        <v/>
      </c>
      <c r="K146" s="88" t="str">
        <f t="shared" si="16"/>
        <v/>
      </c>
      <c r="L146" s="89"/>
      <c r="M146" s="41"/>
    </row>
    <row r="147" spans="1:13" s="39" customFormat="1" x14ac:dyDescent="0.55000000000000004">
      <c r="A147" s="40"/>
      <c r="B147" s="90" t="str">
        <f t="shared" si="14"/>
        <v/>
      </c>
      <c r="C147" s="91"/>
      <c r="D147" s="35" t="str">
        <f t="shared" si="20"/>
        <v/>
      </c>
      <c r="E147" s="88" t="str">
        <f t="shared" si="17"/>
        <v/>
      </c>
      <c r="F147" s="92"/>
      <c r="G147" s="87" t="str">
        <f t="shared" si="15"/>
        <v/>
      </c>
      <c r="H147" s="87"/>
      <c r="I147" s="36" t="str">
        <f t="shared" si="18"/>
        <v/>
      </c>
      <c r="J147" s="36" t="str">
        <f t="shared" si="19"/>
        <v/>
      </c>
      <c r="K147" s="88" t="str">
        <f t="shared" si="16"/>
        <v/>
      </c>
      <c r="L147" s="89"/>
      <c r="M147" s="41"/>
    </row>
    <row r="148" spans="1:13" s="39" customFormat="1" x14ac:dyDescent="0.55000000000000004">
      <c r="A148" s="40"/>
      <c r="B148" s="90" t="str">
        <f t="shared" si="14"/>
        <v/>
      </c>
      <c r="C148" s="91"/>
      <c r="D148" s="35" t="str">
        <f t="shared" si="20"/>
        <v/>
      </c>
      <c r="E148" s="88" t="str">
        <f t="shared" si="17"/>
        <v/>
      </c>
      <c r="F148" s="92"/>
      <c r="G148" s="87" t="str">
        <f t="shared" si="15"/>
        <v/>
      </c>
      <c r="H148" s="87"/>
      <c r="I148" s="36" t="str">
        <f t="shared" si="18"/>
        <v/>
      </c>
      <c r="J148" s="36" t="str">
        <f t="shared" si="19"/>
        <v/>
      </c>
      <c r="K148" s="88" t="str">
        <f t="shared" si="16"/>
        <v/>
      </c>
      <c r="L148" s="89"/>
      <c r="M148" s="41"/>
    </row>
    <row r="149" spans="1:13" s="39" customFormat="1" x14ac:dyDescent="0.55000000000000004">
      <c r="A149" s="40"/>
      <c r="B149" s="90" t="str">
        <f t="shared" si="14"/>
        <v/>
      </c>
      <c r="C149" s="91"/>
      <c r="D149" s="35" t="str">
        <f t="shared" si="20"/>
        <v/>
      </c>
      <c r="E149" s="88" t="str">
        <f t="shared" si="17"/>
        <v/>
      </c>
      <c r="F149" s="92"/>
      <c r="G149" s="87" t="str">
        <f t="shared" si="15"/>
        <v/>
      </c>
      <c r="H149" s="87"/>
      <c r="I149" s="36" t="str">
        <f t="shared" si="18"/>
        <v/>
      </c>
      <c r="J149" s="36" t="str">
        <f t="shared" si="19"/>
        <v/>
      </c>
      <c r="K149" s="88" t="str">
        <f t="shared" si="16"/>
        <v/>
      </c>
      <c r="L149" s="89"/>
      <c r="M149" s="41"/>
    </row>
    <row r="150" spans="1:13" s="39" customFormat="1" x14ac:dyDescent="0.55000000000000004">
      <c r="A150" s="40"/>
      <c r="B150" s="90" t="str">
        <f t="shared" si="14"/>
        <v/>
      </c>
      <c r="C150" s="91"/>
      <c r="D150" s="35" t="str">
        <f t="shared" si="20"/>
        <v/>
      </c>
      <c r="E150" s="88" t="str">
        <f t="shared" si="17"/>
        <v/>
      </c>
      <c r="F150" s="92"/>
      <c r="G150" s="87" t="str">
        <f t="shared" si="15"/>
        <v/>
      </c>
      <c r="H150" s="87"/>
      <c r="I150" s="36" t="str">
        <f t="shared" si="18"/>
        <v/>
      </c>
      <c r="J150" s="36" t="str">
        <f t="shared" si="19"/>
        <v/>
      </c>
      <c r="K150" s="88" t="str">
        <f t="shared" si="16"/>
        <v/>
      </c>
      <c r="L150" s="89"/>
      <c r="M150" s="41"/>
    </row>
    <row r="151" spans="1:13" s="39" customFormat="1" x14ac:dyDescent="0.55000000000000004">
      <c r="A151" s="40"/>
      <c r="B151" s="90" t="str">
        <f t="shared" si="14"/>
        <v/>
      </c>
      <c r="C151" s="91"/>
      <c r="D151" s="35" t="str">
        <f t="shared" si="20"/>
        <v/>
      </c>
      <c r="E151" s="88" t="str">
        <f t="shared" si="17"/>
        <v/>
      </c>
      <c r="F151" s="92"/>
      <c r="G151" s="87" t="str">
        <f t="shared" si="15"/>
        <v/>
      </c>
      <c r="H151" s="87"/>
      <c r="I151" s="36" t="str">
        <f t="shared" si="18"/>
        <v/>
      </c>
      <c r="J151" s="36" t="str">
        <f t="shared" si="19"/>
        <v/>
      </c>
      <c r="K151" s="88" t="str">
        <f t="shared" si="16"/>
        <v/>
      </c>
      <c r="L151" s="89"/>
      <c r="M151" s="41"/>
    </row>
    <row r="152" spans="1:13" s="39" customFormat="1" x14ac:dyDescent="0.55000000000000004">
      <c r="A152" s="40"/>
      <c r="B152" s="90" t="str">
        <f t="shared" si="14"/>
        <v/>
      </c>
      <c r="C152" s="91"/>
      <c r="D152" s="35" t="str">
        <f t="shared" si="20"/>
        <v/>
      </c>
      <c r="E152" s="88" t="str">
        <f t="shared" si="17"/>
        <v/>
      </c>
      <c r="F152" s="92"/>
      <c r="G152" s="87" t="str">
        <f t="shared" si="15"/>
        <v/>
      </c>
      <c r="H152" s="87"/>
      <c r="I152" s="36" t="str">
        <f t="shared" si="18"/>
        <v/>
      </c>
      <c r="J152" s="36" t="str">
        <f t="shared" si="19"/>
        <v/>
      </c>
      <c r="K152" s="88" t="str">
        <f t="shared" si="16"/>
        <v/>
      </c>
      <c r="L152" s="89"/>
      <c r="M152" s="41"/>
    </row>
    <row r="153" spans="1:13" s="39" customFormat="1" x14ac:dyDescent="0.55000000000000004">
      <c r="A153" s="40"/>
      <c r="B153" s="90" t="str">
        <f t="shared" si="14"/>
        <v/>
      </c>
      <c r="C153" s="91"/>
      <c r="D153" s="35" t="str">
        <f t="shared" si="20"/>
        <v/>
      </c>
      <c r="E153" s="88" t="str">
        <f t="shared" si="17"/>
        <v/>
      </c>
      <c r="F153" s="92"/>
      <c r="G153" s="87" t="str">
        <f t="shared" si="15"/>
        <v/>
      </c>
      <c r="H153" s="87"/>
      <c r="I153" s="36" t="str">
        <f t="shared" si="18"/>
        <v/>
      </c>
      <c r="J153" s="36" t="str">
        <f t="shared" si="19"/>
        <v/>
      </c>
      <c r="K153" s="88" t="str">
        <f t="shared" si="16"/>
        <v/>
      </c>
      <c r="L153" s="89"/>
      <c r="M153" s="41"/>
    </row>
    <row r="154" spans="1:13" s="39" customFormat="1" x14ac:dyDescent="0.55000000000000004">
      <c r="A154" s="40"/>
      <c r="B154" s="90" t="str">
        <f t="shared" si="14"/>
        <v/>
      </c>
      <c r="C154" s="91"/>
      <c r="D154" s="35" t="str">
        <f t="shared" si="20"/>
        <v/>
      </c>
      <c r="E154" s="88" t="str">
        <f t="shared" si="17"/>
        <v/>
      </c>
      <c r="F154" s="92"/>
      <c r="G154" s="87" t="str">
        <f t="shared" si="15"/>
        <v/>
      </c>
      <c r="H154" s="87"/>
      <c r="I154" s="36" t="str">
        <f t="shared" si="18"/>
        <v/>
      </c>
      <c r="J154" s="36" t="str">
        <f t="shared" si="19"/>
        <v/>
      </c>
      <c r="K154" s="88" t="str">
        <f t="shared" si="16"/>
        <v/>
      </c>
      <c r="L154" s="89"/>
    </row>
    <row r="155" spans="1:13" s="39" customFormat="1" x14ac:dyDescent="0.55000000000000004">
      <c r="A155" s="40"/>
      <c r="B155" s="90" t="str">
        <f t="shared" si="14"/>
        <v/>
      </c>
      <c r="C155" s="91"/>
      <c r="D155" s="35" t="str">
        <f t="shared" si="20"/>
        <v/>
      </c>
      <c r="E155" s="88" t="str">
        <f t="shared" si="17"/>
        <v/>
      </c>
      <c r="F155" s="92"/>
      <c r="G155" s="87" t="str">
        <f t="shared" si="15"/>
        <v/>
      </c>
      <c r="H155" s="87"/>
      <c r="I155" s="36" t="str">
        <f t="shared" si="18"/>
        <v/>
      </c>
      <c r="J155" s="36" t="str">
        <f t="shared" si="19"/>
        <v/>
      </c>
      <c r="K155" s="88" t="str">
        <f t="shared" si="16"/>
        <v/>
      </c>
      <c r="L155" s="89"/>
    </row>
    <row r="156" spans="1:13" s="39" customFormat="1" x14ac:dyDescent="0.55000000000000004">
      <c r="A156" s="40"/>
      <c r="B156" s="90" t="str">
        <f t="shared" si="14"/>
        <v/>
      </c>
      <c r="C156" s="91"/>
      <c r="D156" s="35" t="str">
        <f t="shared" si="20"/>
        <v/>
      </c>
      <c r="E156" s="88" t="str">
        <f t="shared" si="17"/>
        <v/>
      </c>
      <c r="F156" s="92"/>
      <c r="G156" s="87" t="str">
        <f t="shared" si="15"/>
        <v/>
      </c>
      <c r="H156" s="87"/>
      <c r="I156" s="36" t="str">
        <f t="shared" si="18"/>
        <v/>
      </c>
      <c r="J156" s="36" t="str">
        <f t="shared" si="19"/>
        <v/>
      </c>
      <c r="K156" s="88" t="str">
        <f t="shared" si="16"/>
        <v/>
      </c>
      <c r="L156" s="89"/>
    </row>
    <row r="157" spans="1:13" s="39" customFormat="1" x14ac:dyDescent="0.55000000000000004">
      <c r="A157" s="40"/>
      <c r="B157" s="90" t="str">
        <f t="shared" si="14"/>
        <v/>
      </c>
      <c r="C157" s="91"/>
      <c r="D157" s="35" t="str">
        <f t="shared" si="20"/>
        <v/>
      </c>
      <c r="E157" s="88" t="str">
        <f t="shared" si="17"/>
        <v/>
      </c>
      <c r="F157" s="92"/>
      <c r="G157" s="87" t="str">
        <f t="shared" si="15"/>
        <v/>
      </c>
      <c r="H157" s="87"/>
      <c r="I157" s="36" t="str">
        <f t="shared" si="18"/>
        <v/>
      </c>
      <c r="J157" s="36" t="str">
        <f t="shared" si="19"/>
        <v/>
      </c>
      <c r="K157" s="88" t="str">
        <f t="shared" si="16"/>
        <v/>
      </c>
      <c r="L157" s="89"/>
    </row>
    <row r="158" spans="1:13" s="39" customFormat="1" x14ac:dyDescent="0.55000000000000004">
      <c r="A158" s="40"/>
      <c r="B158" s="90" t="str">
        <f t="shared" si="14"/>
        <v/>
      </c>
      <c r="C158" s="91"/>
      <c r="D158" s="35" t="str">
        <f t="shared" si="20"/>
        <v/>
      </c>
      <c r="E158" s="88" t="str">
        <f t="shared" si="17"/>
        <v/>
      </c>
      <c r="F158" s="92"/>
      <c r="G158" s="87" t="str">
        <f t="shared" si="15"/>
        <v/>
      </c>
      <c r="H158" s="87"/>
      <c r="I158" s="36" t="str">
        <f t="shared" si="18"/>
        <v/>
      </c>
      <c r="J158" s="36" t="str">
        <f t="shared" si="19"/>
        <v/>
      </c>
      <c r="K158" s="88" t="str">
        <f t="shared" si="16"/>
        <v/>
      </c>
      <c r="L158" s="89"/>
    </row>
    <row r="159" spans="1:13" s="39" customFormat="1" x14ac:dyDescent="0.55000000000000004">
      <c r="A159" s="40"/>
      <c r="B159" s="90" t="str">
        <f t="shared" si="14"/>
        <v/>
      </c>
      <c r="C159" s="91"/>
      <c r="D159" s="35" t="str">
        <f t="shared" si="20"/>
        <v/>
      </c>
      <c r="E159" s="88" t="str">
        <f t="shared" si="17"/>
        <v/>
      </c>
      <c r="F159" s="92"/>
      <c r="G159" s="87" t="str">
        <f t="shared" si="15"/>
        <v/>
      </c>
      <c r="H159" s="87"/>
      <c r="I159" s="36" t="str">
        <f t="shared" si="18"/>
        <v/>
      </c>
      <c r="J159" s="36" t="str">
        <f t="shared" si="19"/>
        <v/>
      </c>
      <c r="K159" s="88" t="str">
        <f t="shared" si="16"/>
        <v/>
      </c>
      <c r="L159" s="89"/>
    </row>
    <row r="160" spans="1:13" s="39" customFormat="1" x14ac:dyDescent="0.55000000000000004">
      <c r="A160" s="40"/>
      <c r="B160" s="90" t="str">
        <f t="shared" si="14"/>
        <v/>
      </c>
      <c r="C160" s="91"/>
      <c r="D160" s="35" t="str">
        <f t="shared" si="20"/>
        <v/>
      </c>
      <c r="E160" s="88" t="str">
        <f t="shared" si="17"/>
        <v/>
      </c>
      <c r="F160" s="92"/>
      <c r="G160" s="87" t="str">
        <f t="shared" si="15"/>
        <v/>
      </c>
      <c r="H160" s="87"/>
      <c r="I160" s="36" t="str">
        <f t="shared" si="18"/>
        <v/>
      </c>
      <c r="J160" s="36" t="str">
        <f t="shared" si="19"/>
        <v/>
      </c>
      <c r="K160" s="88" t="str">
        <f t="shared" si="16"/>
        <v/>
      </c>
      <c r="L160" s="89"/>
    </row>
    <row r="161" spans="1:12" s="39" customFormat="1" x14ac:dyDescent="0.55000000000000004">
      <c r="A161" s="40"/>
      <c r="B161" s="90" t="str">
        <f t="shared" si="14"/>
        <v/>
      </c>
      <c r="C161" s="91"/>
      <c r="D161" s="35" t="str">
        <f t="shared" si="20"/>
        <v/>
      </c>
      <c r="E161" s="88" t="str">
        <f t="shared" si="17"/>
        <v/>
      </c>
      <c r="F161" s="92"/>
      <c r="G161" s="87" t="str">
        <f t="shared" si="15"/>
        <v/>
      </c>
      <c r="H161" s="87"/>
      <c r="I161" s="36" t="str">
        <f t="shared" si="18"/>
        <v/>
      </c>
      <c r="J161" s="36" t="str">
        <f t="shared" si="19"/>
        <v/>
      </c>
      <c r="K161" s="88" t="str">
        <f t="shared" si="16"/>
        <v/>
      </c>
      <c r="L161" s="89"/>
    </row>
    <row r="162" spans="1:12" s="39" customFormat="1" x14ac:dyDescent="0.55000000000000004">
      <c r="A162" s="40"/>
      <c r="B162" s="90" t="str">
        <f t="shared" si="14"/>
        <v/>
      </c>
      <c r="C162" s="91"/>
      <c r="D162" s="35" t="str">
        <f t="shared" si="20"/>
        <v/>
      </c>
      <c r="E162" s="88" t="str">
        <f t="shared" si="17"/>
        <v/>
      </c>
      <c r="F162" s="92"/>
      <c r="G162" s="87" t="str">
        <f t="shared" si="15"/>
        <v/>
      </c>
      <c r="H162" s="87"/>
      <c r="I162" s="36" t="str">
        <f t="shared" si="18"/>
        <v/>
      </c>
      <c r="J162" s="36" t="str">
        <f t="shared" si="19"/>
        <v/>
      </c>
      <c r="K162" s="88" t="str">
        <f t="shared" si="16"/>
        <v/>
      </c>
      <c r="L162" s="89"/>
    </row>
    <row r="163" spans="1:12" s="39" customFormat="1" x14ac:dyDescent="0.55000000000000004">
      <c r="A163" s="40"/>
      <c r="B163" s="90" t="str">
        <f t="shared" si="14"/>
        <v/>
      </c>
      <c r="C163" s="91"/>
      <c r="D163" s="35" t="str">
        <f t="shared" si="20"/>
        <v/>
      </c>
      <c r="E163" s="88" t="str">
        <f t="shared" si="17"/>
        <v/>
      </c>
      <c r="F163" s="92"/>
      <c r="G163" s="87" t="str">
        <f t="shared" si="15"/>
        <v/>
      </c>
      <c r="H163" s="87"/>
      <c r="I163" s="36" t="str">
        <f t="shared" si="18"/>
        <v/>
      </c>
      <c r="J163" s="36" t="str">
        <f t="shared" si="19"/>
        <v/>
      </c>
      <c r="K163" s="88" t="str">
        <f t="shared" si="16"/>
        <v/>
      </c>
      <c r="L163" s="89"/>
    </row>
    <row r="164" spans="1:12" s="39" customFormat="1" x14ac:dyDescent="0.55000000000000004">
      <c r="A164" s="40"/>
      <c r="B164" s="90" t="str">
        <f t="shared" si="14"/>
        <v/>
      </c>
      <c r="C164" s="91"/>
      <c r="D164" s="35" t="str">
        <f t="shared" si="20"/>
        <v/>
      </c>
      <c r="E164" s="88" t="str">
        <f t="shared" si="17"/>
        <v/>
      </c>
      <c r="F164" s="92"/>
      <c r="G164" s="87" t="str">
        <f t="shared" si="15"/>
        <v/>
      </c>
      <c r="H164" s="87"/>
      <c r="I164" s="36" t="str">
        <f t="shared" si="18"/>
        <v/>
      </c>
      <c r="J164" s="36" t="str">
        <f t="shared" si="19"/>
        <v/>
      </c>
      <c r="K164" s="88" t="str">
        <f t="shared" si="16"/>
        <v/>
      </c>
      <c r="L164" s="89"/>
    </row>
    <row r="165" spans="1:12" s="39" customFormat="1" x14ac:dyDescent="0.55000000000000004">
      <c r="A165" s="40"/>
      <c r="B165" s="90" t="str">
        <f t="shared" si="14"/>
        <v/>
      </c>
      <c r="C165" s="91"/>
      <c r="D165" s="35" t="str">
        <f t="shared" si="20"/>
        <v/>
      </c>
      <c r="E165" s="88" t="str">
        <f t="shared" si="17"/>
        <v/>
      </c>
      <c r="F165" s="92"/>
      <c r="G165" s="87" t="str">
        <f t="shared" si="15"/>
        <v/>
      </c>
      <c r="H165" s="87"/>
      <c r="I165" s="36" t="str">
        <f t="shared" si="18"/>
        <v/>
      </c>
      <c r="J165" s="36" t="str">
        <f t="shared" si="19"/>
        <v/>
      </c>
      <c r="K165" s="88" t="str">
        <f t="shared" si="16"/>
        <v/>
      </c>
      <c r="L165" s="89"/>
    </row>
    <row r="166" spans="1:12" s="39" customFormat="1" x14ac:dyDescent="0.55000000000000004">
      <c r="A166" s="40"/>
      <c r="B166" s="90" t="str">
        <f t="shared" si="14"/>
        <v/>
      </c>
      <c r="C166" s="91"/>
      <c r="D166" s="35" t="str">
        <f t="shared" si="20"/>
        <v/>
      </c>
      <c r="E166" s="88" t="str">
        <f t="shared" si="17"/>
        <v/>
      </c>
      <c r="F166" s="92"/>
      <c r="G166" s="87" t="str">
        <f t="shared" si="15"/>
        <v/>
      </c>
      <c r="H166" s="87"/>
      <c r="I166" s="36" t="str">
        <f t="shared" si="18"/>
        <v/>
      </c>
      <c r="J166" s="36" t="str">
        <f t="shared" si="19"/>
        <v/>
      </c>
      <c r="K166" s="88" t="str">
        <f t="shared" si="16"/>
        <v/>
      </c>
      <c r="L166" s="89"/>
    </row>
    <row r="167" spans="1:12" s="39" customFormat="1" x14ac:dyDescent="0.55000000000000004">
      <c r="A167" s="40"/>
      <c r="B167" s="90" t="str">
        <f t="shared" si="14"/>
        <v/>
      </c>
      <c r="C167" s="91"/>
      <c r="D167" s="35" t="str">
        <f t="shared" si="20"/>
        <v/>
      </c>
      <c r="E167" s="88" t="str">
        <f t="shared" si="17"/>
        <v/>
      </c>
      <c r="F167" s="92"/>
      <c r="G167" s="87" t="str">
        <f t="shared" si="15"/>
        <v/>
      </c>
      <c r="H167" s="87"/>
      <c r="I167" s="36" t="str">
        <f t="shared" si="18"/>
        <v/>
      </c>
      <c r="J167" s="36" t="str">
        <f t="shared" si="19"/>
        <v/>
      </c>
      <c r="K167" s="88" t="str">
        <f t="shared" si="16"/>
        <v/>
      </c>
      <c r="L167" s="89"/>
    </row>
    <row r="168" spans="1:12" s="39" customFormat="1" x14ac:dyDescent="0.55000000000000004">
      <c r="A168" s="40"/>
      <c r="B168" s="90" t="str">
        <f t="shared" si="14"/>
        <v/>
      </c>
      <c r="C168" s="91"/>
      <c r="D168" s="35" t="str">
        <f t="shared" si="20"/>
        <v/>
      </c>
      <c r="E168" s="88" t="str">
        <f t="shared" si="17"/>
        <v/>
      </c>
      <c r="F168" s="92"/>
      <c r="G168" s="87" t="str">
        <f t="shared" si="15"/>
        <v/>
      </c>
      <c r="H168" s="87"/>
      <c r="I168" s="36" t="str">
        <f t="shared" si="18"/>
        <v/>
      </c>
      <c r="J168" s="36" t="str">
        <f t="shared" si="19"/>
        <v/>
      </c>
      <c r="K168" s="88" t="str">
        <f t="shared" si="16"/>
        <v/>
      </c>
      <c r="L168" s="89"/>
    </row>
    <row r="169" spans="1:12" s="39" customFormat="1" x14ac:dyDescent="0.55000000000000004">
      <c r="A169" s="40"/>
      <c r="B169" s="90" t="str">
        <f t="shared" si="14"/>
        <v/>
      </c>
      <c r="C169" s="91"/>
      <c r="D169" s="35" t="str">
        <f t="shared" si="20"/>
        <v/>
      </c>
      <c r="E169" s="88" t="str">
        <f t="shared" si="17"/>
        <v/>
      </c>
      <c r="F169" s="92"/>
      <c r="G169" s="87" t="str">
        <f t="shared" si="15"/>
        <v/>
      </c>
      <c r="H169" s="87"/>
      <c r="I169" s="36" t="str">
        <f t="shared" si="18"/>
        <v/>
      </c>
      <c r="J169" s="36" t="str">
        <f t="shared" si="19"/>
        <v/>
      </c>
      <c r="K169" s="88" t="str">
        <f t="shared" si="16"/>
        <v/>
      </c>
      <c r="L169" s="89"/>
    </row>
    <row r="170" spans="1:12" s="39" customFormat="1" x14ac:dyDescent="0.55000000000000004">
      <c r="A170" s="40"/>
      <c r="B170" s="90" t="str">
        <f t="shared" si="14"/>
        <v/>
      </c>
      <c r="C170" s="91"/>
      <c r="D170" s="35" t="str">
        <f t="shared" si="20"/>
        <v/>
      </c>
      <c r="E170" s="88" t="str">
        <f t="shared" si="17"/>
        <v/>
      </c>
      <c r="F170" s="92"/>
      <c r="G170" s="87" t="str">
        <f t="shared" si="15"/>
        <v/>
      </c>
      <c r="H170" s="87"/>
      <c r="I170" s="36" t="str">
        <f t="shared" si="18"/>
        <v/>
      </c>
      <c r="J170" s="36" t="str">
        <f t="shared" si="19"/>
        <v/>
      </c>
      <c r="K170" s="88" t="str">
        <f t="shared" si="16"/>
        <v/>
      </c>
      <c r="L170" s="89"/>
    </row>
    <row r="171" spans="1:12" s="39" customFormat="1" x14ac:dyDescent="0.55000000000000004">
      <c r="A171" s="40"/>
      <c r="B171" s="90" t="str">
        <f t="shared" si="14"/>
        <v/>
      </c>
      <c r="C171" s="91"/>
      <c r="D171" s="35" t="str">
        <f t="shared" si="20"/>
        <v/>
      </c>
      <c r="E171" s="88" t="str">
        <f t="shared" si="17"/>
        <v/>
      </c>
      <c r="F171" s="92"/>
      <c r="G171" s="87" t="str">
        <f t="shared" si="15"/>
        <v/>
      </c>
      <c r="H171" s="87"/>
      <c r="I171" s="36" t="str">
        <f t="shared" si="18"/>
        <v/>
      </c>
      <c r="J171" s="36" t="str">
        <f t="shared" si="19"/>
        <v/>
      </c>
      <c r="K171" s="88" t="str">
        <f t="shared" si="16"/>
        <v/>
      </c>
      <c r="L171" s="89"/>
    </row>
    <row r="172" spans="1:12" s="39" customFormat="1" x14ac:dyDescent="0.55000000000000004">
      <c r="A172" s="40"/>
      <c r="B172" s="90" t="str">
        <f t="shared" si="14"/>
        <v/>
      </c>
      <c r="C172" s="91"/>
      <c r="D172" s="35" t="str">
        <f t="shared" si="20"/>
        <v/>
      </c>
      <c r="E172" s="88" t="str">
        <f t="shared" si="17"/>
        <v/>
      </c>
      <c r="F172" s="92"/>
      <c r="G172" s="87" t="str">
        <f t="shared" si="15"/>
        <v/>
      </c>
      <c r="H172" s="87"/>
      <c r="I172" s="36" t="str">
        <f t="shared" si="18"/>
        <v/>
      </c>
      <c r="J172" s="36" t="str">
        <f t="shared" si="19"/>
        <v/>
      </c>
      <c r="K172" s="88" t="str">
        <f t="shared" si="16"/>
        <v/>
      </c>
      <c r="L172" s="89"/>
    </row>
    <row r="173" spans="1:12" s="39" customFormat="1" x14ac:dyDescent="0.55000000000000004">
      <c r="A173" s="40"/>
      <c r="B173" s="90" t="str">
        <f t="shared" si="14"/>
        <v/>
      </c>
      <c r="C173" s="91"/>
      <c r="D173" s="35" t="str">
        <f t="shared" si="20"/>
        <v/>
      </c>
      <c r="E173" s="88" t="str">
        <f t="shared" si="17"/>
        <v/>
      </c>
      <c r="F173" s="92"/>
      <c r="G173" s="87" t="str">
        <f t="shared" si="15"/>
        <v/>
      </c>
      <c r="H173" s="87"/>
      <c r="I173" s="36" t="str">
        <f t="shared" si="18"/>
        <v/>
      </c>
      <c r="J173" s="36" t="str">
        <f t="shared" si="19"/>
        <v/>
      </c>
      <c r="K173" s="88" t="str">
        <f t="shared" si="16"/>
        <v/>
      </c>
      <c r="L173" s="89"/>
    </row>
    <row r="174" spans="1:12" s="39" customFormat="1" x14ac:dyDescent="0.55000000000000004">
      <c r="A174" s="40"/>
      <c r="B174" s="90" t="str">
        <f t="shared" si="14"/>
        <v/>
      </c>
      <c r="C174" s="91"/>
      <c r="D174" s="35" t="str">
        <f t="shared" si="20"/>
        <v/>
      </c>
      <c r="E174" s="88" t="str">
        <f t="shared" si="17"/>
        <v/>
      </c>
      <c r="F174" s="92"/>
      <c r="G174" s="87" t="str">
        <f t="shared" si="15"/>
        <v/>
      </c>
      <c r="H174" s="87"/>
      <c r="I174" s="36" t="str">
        <f t="shared" si="18"/>
        <v/>
      </c>
      <c r="J174" s="36" t="str">
        <f t="shared" si="19"/>
        <v/>
      </c>
      <c r="K174" s="88" t="str">
        <f t="shared" si="16"/>
        <v/>
      </c>
      <c r="L174" s="89"/>
    </row>
    <row r="175" spans="1:12" s="39" customFormat="1" x14ac:dyDescent="0.55000000000000004">
      <c r="A175" s="40"/>
      <c r="B175" s="90" t="str">
        <f t="shared" si="14"/>
        <v/>
      </c>
      <c r="C175" s="91"/>
      <c r="D175" s="35" t="str">
        <f t="shared" si="20"/>
        <v/>
      </c>
      <c r="E175" s="88" t="str">
        <f t="shared" si="17"/>
        <v/>
      </c>
      <c r="F175" s="92"/>
      <c r="G175" s="87" t="str">
        <f t="shared" si="15"/>
        <v/>
      </c>
      <c r="H175" s="87"/>
      <c r="I175" s="36" t="str">
        <f t="shared" si="18"/>
        <v/>
      </c>
      <c r="J175" s="36" t="str">
        <f t="shared" si="19"/>
        <v/>
      </c>
      <c r="K175" s="88" t="str">
        <f t="shared" si="16"/>
        <v/>
      </c>
      <c r="L175" s="89"/>
    </row>
    <row r="176" spans="1:12" s="39" customFormat="1" x14ac:dyDescent="0.55000000000000004">
      <c r="A176" s="40"/>
      <c r="B176" s="90" t="str">
        <f t="shared" si="14"/>
        <v/>
      </c>
      <c r="C176" s="91"/>
      <c r="D176" s="35" t="str">
        <f t="shared" si="20"/>
        <v/>
      </c>
      <c r="E176" s="88" t="str">
        <f t="shared" si="17"/>
        <v/>
      </c>
      <c r="F176" s="92"/>
      <c r="G176" s="87" t="str">
        <f t="shared" si="15"/>
        <v/>
      </c>
      <c r="H176" s="87"/>
      <c r="I176" s="36" t="str">
        <f t="shared" si="18"/>
        <v/>
      </c>
      <c r="J176" s="36" t="str">
        <f t="shared" si="19"/>
        <v/>
      </c>
      <c r="K176" s="88" t="str">
        <f t="shared" si="16"/>
        <v/>
      </c>
      <c r="L176" s="89"/>
    </row>
    <row r="177" spans="1:12" s="39" customFormat="1" x14ac:dyDescent="0.55000000000000004">
      <c r="A177" s="40"/>
      <c r="B177" s="90" t="str">
        <f t="shared" si="14"/>
        <v/>
      </c>
      <c r="C177" s="91"/>
      <c r="D177" s="35" t="str">
        <f t="shared" si="20"/>
        <v/>
      </c>
      <c r="E177" s="88" t="str">
        <f t="shared" si="17"/>
        <v/>
      </c>
      <c r="F177" s="92"/>
      <c r="G177" s="87" t="str">
        <f t="shared" si="15"/>
        <v/>
      </c>
      <c r="H177" s="87"/>
      <c r="I177" s="36" t="str">
        <f t="shared" si="18"/>
        <v/>
      </c>
      <c r="J177" s="36" t="str">
        <f t="shared" si="19"/>
        <v/>
      </c>
      <c r="K177" s="88" t="str">
        <f t="shared" si="16"/>
        <v/>
      </c>
      <c r="L177" s="89"/>
    </row>
    <row r="178" spans="1:12" s="39" customFormat="1" x14ac:dyDescent="0.55000000000000004">
      <c r="A178" s="40"/>
      <c r="B178" s="90" t="str">
        <f t="shared" si="14"/>
        <v/>
      </c>
      <c r="C178" s="91"/>
      <c r="D178" s="35" t="str">
        <f t="shared" si="20"/>
        <v/>
      </c>
      <c r="E178" s="88" t="str">
        <f t="shared" si="17"/>
        <v/>
      </c>
      <c r="F178" s="92"/>
      <c r="G178" s="87" t="str">
        <f t="shared" si="15"/>
        <v/>
      </c>
      <c r="H178" s="87"/>
      <c r="I178" s="36" t="str">
        <f t="shared" si="18"/>
        <v/>
      </c>
      <c r="J178" s="36" t="str">
        <f t="shared" si="19"/>
        <v/>
      </c>
      <c r="K178" s="88" t="str">
        <f t="shared" si="16"/>
        <v/>
      </c>
      <c r="L178" s="89"/>
    </row>
    <row r="179" spans="1:12" s="39" customFormat="1" x14ac:dyDescent="0.55000000000000004">
      <c r="A179" s="40"/>
      <c r="B179" s="90" t="str">
        <f t="shared" si="14"/>
        <v/>
      </c>
      <c r="C179" s="91"/>
      <c r="D179" s="35" t="str">
        <f t="shared" si="20"/>
        <v/>
      </c>
      <c r="E179" s="88" t="str">
        <f t="shared" si="17"/>
        <v/>
      </c>
      <c r="F179" s="92"/>
      <c r="G179" s="87" t="str">
        <f t="shared" si="15"/>
        <v/>
      </c>
      <c r="H179" s="87"/>
      <c r="I179" s="36" t="str">
        <f t="shared" si="18"/>
        <v/>
      </c>
      <c r="J179" s="36" t="str">
        <f t="shared" si="19"/>
        <v/>
      </c>
      <c r="K179" s="88" t="str">
        <f t="shared" si="16"/>
        <v/>
      </c>
      <c r="L179" s="89"/>
    </row>
    <row r="180" spans="1:12" s="39" customFormat="1" x14ac:dyDescent="0.55000000000000004">
      <c r="A180" s="40"/>
      <c r="B180" s="90" t="str">
        <f t="shared" si="14"/>
        <v/>
      </c>
      <c r="C180" s="91"/>
      <c r="D180" s="35" t="str">
        <f t="shared" si="20"/>
        <v/>
      </c>
      <c r="E180" s="88" t="str">
        <f t="shared" si="17"/>
        <v/>
      </c>
      <c r="F180" s="92"/>
      <c r="G180" s="87" t="str">
        <f t="shared" si="15"/>
        <v/>
      </c>
      <c r="H180" s="87"/>
      <c r="I180" s="36" t="str">
        <f t="shared" si="18"/>
        <v/>
      </c>
      <c r="J180" s="36" t="str">
        <f t="shared" si="19"/>
        <v/>
      </c>
      <c r="K180" s="88" t="str">
        <f t="shared" si="16"/>
        <v/>
      </c>
      <c r="L180" s="89"/>
    </row>
    <row r="181" spans="1:12" s="39" customFormat="1" x14ac:dyDescent="0.55000000000000004">
      <c r="A181" s="40"/>
      <c r="B181" s="90" t="str">
        <f t="shared" si="14"/>
        <v/>
      </c>
      <c r="C181" s="91"/>
      <c r="D181" s="35" t="str">
        <f t="shared" si="20"/>
        <v/>
      </c>
      <c r="E181" s="88" t="str">
        <f t="shared" si="17"/>
        <v/>
      </c>
      <c r="F181" s="92"/>
      <c r="G181" s="87" t="str">
        <f t="shared" si="15"/>
        <v/>
      </c>
      <c r="H181" s="87"/>
      <c r="I181" s="36" t="str">
        <f t="shared" si="18"/>
        <v/>
      </c>
      <c r="J181" s="36" t="str">
        <f t="shared" si="19"/>
        <v/>
      </c>
      <c r="K181" s="88" t="str">
        <f t="shared" si="16"/>
        <v/>
      </c>
      <c r="L181" s="89"/>
    </row>
    <row r="182" spans="1:12" s="39" customFormat="1" x14ac:dyDescent="0.55000000000000004">
      <c r="A182" s="40"/>
      <c r="B182" s="90" t="str">
        <f t="shared" si="14"/>
        <v/>
      </c>
      <c r="C182" s="91"/>
      <c r="D182" s="35" t="str">
        <f t="shared" si="20"/>
        <v/>
      </c>
      <c r="E182" s="88" t="str">
        <f t="shared" si="17"/>
        <v/>
      </c>
      <c r="F182" s="92"/>
      <c r="G182" s="87" t="str">
        <f t="shared" si="15"/>
        <v/>
      </c>
      <c r="H182" s="87"/>
      <c r="I182" s="36" t="str">
        <f t="shared" si="18"/>
        <v/>
      </c>
      <c r="J182" s="36" t="str">
        <f t="shared" si="19"/>
        <v/>
      </c>
      <c r="K182" s="88" t="str">
        <f t="shared" si="16"/>
        <v/>
      </c>
      <c r="L182" s="89"/>
    </row>
    <row r="183" spans="1:12" s="39" customFormat="1" x14ac:dyDescent="0.55000000000000004">
      <c r="A183" s="40"/>
      <c r="B183" s="90" t="str">
        <f t="shared" si="14"/>
        <v/>
      </c>
      <c r="C183" s="91"/>
      <c r="D183" s="35" t="str">
        <f t="shared" si="20"/>
        <v/>
      </c>
      <c r="E183" s="88" t="str">
        <f t="shared" si="17"/>
        <v/>
      </c>
      <c r="F183" s="92"/>
      <c r="G183" s="87" t="str">
        <f t="shared" si="15"/>
        <v/>
      </c>
      <c r="H183" s="87"/>
      <c r="I183" s="36" t="str">
        <f t="shared" si="18"/>
        <v/>
      </c>
      <c r="J183" s="36" t="str">
        <f t="shared" si="19"/>
        <v/>
      </c>
      <c r="K183" s="88" t="str">
        <f t="shared" si="16"/>
        <v/>
      </c>
      <c r="L183" s="89"/>
    </row>
    <row r="184" spans="1:12" s="39" customFormat="1" x14ac:dyDescent="0.55000000000000004">
      <c r="A184" s="40"/>
      <c r="B184" s="90" t="str">
        <f t="shared" si="14"/>
        <v/>
      </c>
      <c r="C184" s="91"/>
      <c r="D184" s="35" t="str">
        <f t="shared" si="20"/>
        <v/>
      </c>
      <c r="E184" s="88" t="str">
        <f t="shared" si="17"/>
        <v/>
      </c>
      <c r="F184" s="92"/>
      <c r="G184" s="87" t="str">
        <f t="shared" si="15"/>
        <v/>
      </c>
      <c r="H184" s="87"/>
      <c r="I184" s="36" t="str">
        <f t="shared" si="18"/>
        <v/>
      </c>
      <c r="J184" s="36" t="str">
        <f t="shared" si="19"/>
        <v/>
      </c>
      <c r="K184" s="88" t="str">
        <f t="shared" si="16"/>
        <v/>
      </c>
      <c r="L184" s="89"/>
    </row>
    <row r="185" spans="1:12" s="39" customFormat="1" x14ac:dyDescent="0.55000000000000004">
      <c r="A185" s="40"/>
      <c r="B185" s="90" t="str">
        <f t="shared" si="14"/>
        <v/>
      </c>
      <c r="C185" s="91"/>
      <c r="D185" s="35" t="str">
        <f t="shared" si="20"/>
        <v/>
      </c>
      <c r="E185" s="88" t="str">
        <f t="shared" si="17"/>
        <v/>
      </c>
      <c r="F185" s="92"/>
      <c r="G185" s="87" t="str">
        <f t="shared" si="15"/>
        <v/>
      </c>
      <c r="H185" s="87"/>
      <c r="I185" s="36" t="str">
        <f t="shared" si="18"/>
        <v/>
      </c>
      <c r="J185" s="36" t="str">
        <f t="shared" si="19"/>
        <v/>
      </c>
      <c r="K185" s="88" t="str">
        <f t="shared" si="16"/>
        <v/>
      </c>
      <c r="L185" s="89"/>
    </row>
    <row r="186" spans="1:12" s="39" customFormat="1" x14ac:dyDescent="0.55000000000000004">
      <c r="A186" s="40"/>
      <c r="B186" s="90" t="str">
        <f t="shared" si="14"/>
        <v/>
      </c>
      <c r="C186" s="91"/>
      <c r="D186" s="35" t="str">
        <f t="shared" si="20"/>
        <v/>
      </c>
      <c r="E186" s="88" t="str">
        <f t="shared" si="17"/>
        <v/>
      </c>
      <c r="F186" s="92"/>
      <c r="G186" s="87" t="str">
        <f t="shared" si="15"/>
        <v/>
      </c>
      <c r="H186" s="87"/>
      <c r="I186" s="36" t="str">
        <f t="shared" si="18"/>
        <v/>
      </c>
      <c r="J186" s="36" t="str">
        <f t="shared" si="19"/>
        <v/>
      </c>
      <c r="K186" s="88" t="str">
        <f t="shared" si="16"/>
        <v/>
      </c>
      <c r="L186" s="89"/>
    </row>
    <row r="187" spans="1:12" s="39" customFormat="1" x14ac:dyDescent="0.55000000000000004">
      <c r="A187" s="40"/>
      <c r="B187" s="90" t="str">
        <f t="shared" si="14"/>
        <v/>
      </c>
      <c r="C187" s="91"/>
      <c r="D187" s="35" t="str">
        <f t="shared" si="20"/>
        <v/>
      </c>
      <c r="E187" s="88" t="str">
        <f t="shared" si="17"/>
        <v/>
      </c>
      <c r="F187" s="92"/>
      <c r="G187" s="87" t="str">
        <f t="shared" si="15"/>
        <v/>
      </c>
      <c r="H187" s="87"/>
      <c r="I187" s="36" t="str">
        <f t="shared" si="18"/>
        <v/>
      </c>
      <c r="J187" s="36" t="str">
        <f t="shared" si="19"/>
        <v/>
      </c>
      <c r="K187" s="88" t="str">
        <f t="shared" si="16"/>
        <v/>
      </c>
      <c r="L187" s="89"/>
    </row>
    <row r="188" spans="1:12" s="39" customFormat="1" x14ac:dyDescent="0.55000000000000004">
      <c r="A188" s="40"/>
      <c r="B188" s="90" t="str">
        <f t="shared" si="14"/>
        <v/>
      </c>
      <c r="C188" s="91"/>
      <c r="D188" s="35" t="str">
        <f t="shared" si="20"/>
        <v/>
      </c>
      <c r="E188" s="88" t="str">
        <f t="shared" si="17"/>
        <v/>
      </c>
      <c r="F188" s="92"/>
      <c r="G188" s="87" t="str">
        <f t="shared" si="15"/>
        <v/>
      </c>
      <c r="H188" s="87"/>
      <c r="I188" s="36" t="str">
        <f t="shared" si="18"/>
        <v/>
      </c>
      <c r="J188" s="36" t="str">
        <f t="shared" si="19"/>
        <v/>
      </c>
      <c r="K188" s="88" t="str">
        <f t="shared" si="16"/>
        <v/>
      </c>
      <c r="L188" s="89"/>
    </row>
    <row r="189" spans="1:12" s="39" customFormat="1" x14ac:dyDescent="0.55000000000000004">
      <c r="A189" s="40"/>
      <c r="B189" s="90" t="str">
        <f t="shared" si="14"/>
        <v/>
      </c>
      <c r="C189" s="91"/>
      <c r="D189" s="35" t="str">
        <f t="shared" si="20"/>
        <v/>
      </c>
      <c r="E189" s="88" t="str">
        <f t="shared" si="17"/>
        <v/>
      </c>
      <c r="F189" s="92"/>
      <c r="G189" s="87" t="str">
        <f t="shared" si="15"/>
        <v/>
      </c>
      <c r="H189" s="87"/>
      <c r="I189" s="36" t="str">
        <f t="shared" si="18"/>
        <v/>
      </c>
      <c r="J189" s="36" t="str">
        <f t="shared" si="19"/>
        <v/>
      </c>
      <c r="K189" s="88" t="str">
        <f t="shared" si="16"/>
        <v/>
      </c>
      <c r="L189" s="89"/>
    </row>
    <row r="190" spans="1:12" s="39" customFormat="1" x14ac:dyDescent="0.55000000000000004">
      <c r="A190" s="40"/>
      <c r="B190" s="90" t="str">
        <f t="shared" si="14"/>
        <v/>
      </c>
      <c r="C190" s="91"/>
      <c r="D190" s="35" t="str">
        <f t="shared" si="20"/>
        <v/>
      </c>
      <c r="E190" s="88" t="str">
        <f t="shared" si="17"/>
        <v/>
      </c>
      <c r="F190" s="92"/>
      <c r="G190" s="87" t="str">
        <f t="shared" si="15"/>
        <v/>
      </c>
      <c r="H190" s="87"/>
      <c r="I190" s="36" t="str">
        <f t="shared" si="18"/>
        <v/>
      </c>
      <c r="J190" s="36" t="str">
        <f t="shared" si="19"/>
        <v/>
      </c>
      <c r="K190" s="88" t="str">
        <f t="shared" si="16"/>
        <v/>
      </c>
      <c r="L190" s="89"/>
    </row>
    <row r="191" spans="1:12" s="39" customFormat="1" x14ac:dyDescent="0.55000000000000004">
      <c r="A191" s="40"/>
      <c r="B191" s="90" t="str">
        <f t="shared" si="14"/>
        <v/>
      </c>
      <c r="C191" s="91"/>
      <c r="D191" s="35" t="str">
        <f t="shared" si="20"/>
        <v/>
      </c>
      <c r="E191" s="88" t="str">
        <f t="shared" si="17"/>
        <v/>
      </c>
      <c r="F191" s="92"/>
      <c r="G191" s="87" t="str">
        <f t="shared" si="15"/>
        <v/>
      </c>
      <c r="H191" s="87"/>
      <c r="I191" s="36" t="str">
        <f t="shared" si="18"/>
        <v/>
      </c>
      <c r="J191" s="36" t="str">
        <f t="shared" si="19"/>
        <v/>
      </c>
      <c r="K191" s="88" t="str">
        <f t="shared" si="16"/>
        <v/>
      </c>
      <c r="L191" s="89"/>
    </row>
    <row r="192" spans="1:12" s="39" customFormat="1" x14ac:dyDescent="0.55000000000000004">
      <c r="A192" s="40"/>
      <c r="B192" s="90" t="str">
        <f t="shared" si="14"/>
        <v/>
      </c>
      <c r="C192" s="91"/>
      <c r="D192" s="35" t="str">
        <f t="shared" si="20"/>
        <v/>
      </c>
      <c r="E192" s="88" t="str">
        <f t="shared" si="17"/>
        <v/>
      </c>
      <c r="F192" s="92"/>
      <c r="G192" s="87" t="str">
        <f t="shared" si="15"/>
        <v/>
      </c>
      <c r="H192" s="87"/>
      <c r="I192" s="36" t="str">
        <f t="shared" si="18"/>
        <v/>
      </c>
      <c r="J192" s="36" t="str">
        <f t="shared" si="19"/>
        <v/>
      </c>
      <c r="K192" s="88" t="str">
        <f t="shared" si="16"/>
        <v/>
      </c>
      <c r="L192" s="89"/>
    </row>
    <row r="193" spans="1:12" s="39" customFormat="1" x14ac:dyDescent="0.55000000000000004">
      <c r="A193" s="40"/>
      <c r="B193" s="90" t="str">
        <f t="shared" si="14"/>
        <v/>
      </c>
      <c r="C193" s="91"/>
      <c r="D193" s="35" t="str">
        <f t="shared" si="20"/>
        <v/>
      </c>
      <c r="E193" s="88" t="str">
        <f t="shared" si="17"/>
        <v/>
      </c>
      <c r="F193" s="92"/>
      <c r="G193" s="87" t="str">
        <f t="shared" si="15"/>
        <v/>
      </c>
      <c r="H193" s="87"/>
      <c r="I193" s="36" t="str">
        <f t="shared" si="18"/>
        <v/>
      </c>
      <c r="J193" s="36" t="str">
        <f t="shared" si="19"/>
        <v/>
      </c>
      <c r="K193" s="88" t="str">
        <f t="shared" si="16"/>
        <v/>
      </c>
      <c r="L193" s="89"/>
    </row>
    <row r="194" spans="1:12" s="39" customFormat="1" x14ac:dyDescent="0.55000000000000004">
      <c r="A194" s="40"/>
      <c r="B194" s="90" t="str">
        <f t="shared" si="14"/>
        <v/>
      </c>
      <c r="C194" s="91"/>
      <c r="D194" s="35" t="str">
        <f t="shared" si="20"/>
        <v/>
      </c>
      <c r="E194" s="88" t="str">
        <f t="shared" si="17"/>
        <v/>
      </c>
      <c r="F194" s="92"/>
      <c r="G194" s="87" t="str">
        <f t="shared" si="15"/>
        <v/>
      </c>
      <c r="H194" s="87"/>
      <c r="I194" s="36" t="str">
        <f t="shared" si="18"/>
        <v/>
      </c>
      <c r="J194" s="36" t="str">
        <f t="shared" si="19"/>
        <v/>
      </c>
      <c r="K194" s="88" t="str">
        <f t="shared" si="16"/>
        <v/>
      </c>
      <c r="L194" s="89"/>
    </row>
    <row r="195" spans="1:12" s="39" customFormat="1" x14ac:dyDescent="0.55000000000000004">
      <c r="A195" s="40"/>
      <c r="B195" s="90" t="str">
        <f t="shared" si="14"/>
        <v/>
      </c>
      <c r="C195" s="91"/>
      <c r="D195" s="35" t="str">
        <f t="shared" si="20"/>
        <v/>
      </c>
      <c r="E195" s="88" t="str">
        <f t="shared" si="17"/>
        <v/>
      </c>
      <c r="F195" s="92"/>
      <c r="G195" s="87" t="str">
        <f t="shared" si="15"/>
        <v/>
      </c>
      <c r="H195" s="87"/>
      <c r="I195" s="36" t="str">
        <f t="shared" si="18"/>
        <v/>
      </c>
      <c r="J195" s="36" t="str">
        <f t="shared" si="19"/>
        <v/>
      </c>
      <c r="K195" s="88" t="str">
        <f t="shared" si="16"/>
        <v/>
      </c>
      <c r="L195" s="89"/>
    </row>
    <row r="196" spans="1:12" s="39" customFormat="1" x14ac:dyDescent="0.55000000000000004">
      <c r="A196" s="40"/>
      <c r="B196" s="90" t="str">
        <f t="shared" si="14"/>
        <v/>
      </c>
      <c r="C196" s="91"/>
      <c r="D196" s="35" t="str">
        <f t="shared" si="20"/>
        <v/>
      </c>
      <c r="E196" s="88" t="str">
        <f t="shared" si="17"/>
        <v/>
      </c>
      <c r="F196" s="92"/>
      <c r="G196" s="87" t="str">
        <f t="shared" si="15"/>
        <v/>
      </c>
      <c r="H196" s="87"/>
      <c r="I196" s="36" t="str">
        <f t="shared" si="18"/>
        <v/>
      </c>
      <c r="J196" s="36" t="str">
        <f t="shared" si="19"/>
        <v/>
      </c>
      <c r="K196" s="88" t="str">
        <f t="shared" si="16"/>
        <v/>
      </c>
      <c r="L196" s="89"/>
    </row>
    <row r="197" spans="1:12" s="39" customFormat="1" x14ac:dyDescent="0.55000000000000004">
      <c r="A197" s="40"/>
      <c r="B197" s="90" t="str">
        <f t="shared" si="14"/>
        <v/>
      </c>
      <c r="C197" s="91"/>
      <c r="D197" s="35" t="str">
        <f t="shared" si="20"/>
        <v/>
      </c>
      <c r="E197" s="88" t="str">
        <f t="shared" si="17"/>
        <v/>
      </c>
      <c r="F197" s="92"/>
      <c r="G197" s="87" t="str">
        <f t="shared" si="15"/>
        <v/>
      </c>
      <c r="H197" s="87"/>
      <c r="I197" s="36" t="str">
        <f t="shared" si="18"/>
        <v/>
      </c>
      <c r="J197" s="36" t="str">
        <f t="shared" si="19"/>
        <v/>
      </c>
      <c r="K197" s="88" t="str">
        <f t="shared" si="16"/>
        <v/>
      </c>
      <c r="L197" s="89"/>
    </row>
    <row r="198" spans="1:12" s="39" customFormat="1" x14ac:dyDescent="0.55000000000000004">
      <c r="A198" s="40"/>
      <c r="B198" s="90" t="str">
        <f t="shared" si="14"/>
        <v/>
      </c>
      <c r="C198" s="91"/>
      <c r="D198" s="35" t="str">
        <f t="shared" si="20"/>
        <v/>
      </c>
      <c r="E198" s="88" t="str">
        <f t="shared" si="17"/>
        <v/>
      </c>
      <c r="F198" s="92"/>
      <c r="G198" s="87" t="str">
        <f t="shared" si="15"/>
        <v/>
      </c>
      <c r="H198" s="87"/>
      <c r="I198" s="36" t="str">
        <f t="shared" si="18"/>
        <v/>
      </c>
      <c r="J198" s="36" t="str">
        <f t="shared" si="19"/>
        <v/>
      </c>
      <c r="K198" s="88" t="str">
        <f t="shared" si="16"/>
        <v/>
      </c>
      <c r="L198" s="89"/>
    </row>
    <row r="199" spans="1:12" s="39" customFormat="1" x14ac:dyDescent="0.55000000000000004">
      <c r="A199" s="40"/>
      <c r="B199" s="90" t="str">
        <f t="shared" si="14"/>
        <v/>
      </c>
      <c r="C199" s="91"/>
      <c r="D199" s="35" t="str">
        <f t="shared" si="20"/>
        <v/>
      </c>
      <c r="E199" s="88" t="str">
        <f t="shared" si="17"/>
        <v/>
      </c>
      <c r="F199" s="92"/>
      <c r="G199" s="87" t="str">
        <f t="shared" si="15"/>
        <v/>
      </c>
      <c r="H199" s="87"/>
      <c r="I199" s="36" t="str">
        <f t="shared" si="18"/>
        <v/>
      </c>
      <c r="J199" s="36" t="str">
        <f t="shared" si="19"/>
        <v/>
      </c>
      <c r="K199" s="88" t="str">
        <f t="shared" si="16"/>
        <v/>
      </c>
      <c r="L199" s="89"/>
    </row>
    <row r="200" spans="1:12" s="39" customFormat="1" x14ac:dyDescent="0.55000000000000004">
      <c r="A200" s="40"/>
      <c r="B200" s="90" t="str">
        <f t="shared" si="14"/>
        <v/>
      </c>
      <c r="C200" s="91"/>
      <c r="D200" s="35" t="str">
        <f t="shared" si="20"/>
        <v/>
      </c>
      <c r="E200" s="88" t="str">
        <f t="shared" si="17"/>
        <v/>
      </c>
      <c r="F200" s="92"/>
      <c r="G200" s="87" t="str">
        <f t="shared" si="15"/>
        <v/>
      </c>
      <c r="H200" s="87"/>
      <c r="I200" s="36" t="str">
        <f t="shared" si="18"/>
        <v/>
      </c>
      <c r="J200" s="36" t="str">
        <f t="shared" si="19"/>
        <v/>
      </c>
      <c r="K200" s="88" t="str">
        <f t="shared" si="16"/>
        <v/>
      </c>
      <c r="L200" s="89"/>
    </row>
    <row r="201" spans="1:12" s="39" customFormat="1" x14ac:dyDescent="0.55000000000000004">
      <c r="A201" s="40"/>
      <c r="B201" s="90" t="str">
        <f t="shared" si="14"/>
        <v/>
      </c>
      <c r="C201" s="91"/>
      <c r="D201" s="35" t="str">
        <f t="shared" si="20"/>
        <v/>
      </c>
      <c r="E201" s="88" t="str">
        <f t="shared" si="17"/>
        <v/>
      </c>
      <c r="F201" s="92"/>
      <c r="G201" s="87" t="str">
        <f t="shared" si="15"/>
        <v/>
      </c>
      <c r="H201" s="87"/>
      <c r="I201" s="36" t="str">
        <f t="shared" si="18"/>
        <v/>
      </c>
      <c r="J201" s="36" t="str">
        <f t="shared" si="19"/>
        <v/>
      </c>
      <c r="K201" s="88" t="str">
        <f t="shared" si="16"/>
        <v/>
      </c>
      <c r="L201" s="89"/>
    </row>
    <row r="202" spans="1:12" s="39" customFormat="1" x14ac:dyDescent="0.55000000000000004">
      <c r="A202" s="40"/>
      <c r="B202" s="90" t="str">
        <f t="shared" ref="B202:B265" si="21">IF($K$3="","",IF(ROW()&lt;=$K$4+9,ROW()-9,""))</f>
        <v/>
      </c>
      <c r="C202" s="91"/>
      <c r="D202" s="35" t="str">
        <f t="shared" si="20"/>
        <v/>
      </c>
      <c r="E202" s="88" t="str">
        <f t="shared" si="17"/>
        <v/>
      </c>
      <c r="F202" s="92"/>
      <c r="G202" s="87" t="str">
        <f t="shared" ref="G202:G265" si="22">IF($B202="","",$K$3)</f>
        <v/>
      </c>
      <c r="H202" s="87"/>
      <c r="I202" s="36" t="str">
        <f t="shared" si="18"/>
        <v/>
      </c>
      <c r="J202" s="36" t="str">
        <f t="shared" si="19"/>
        <v/>
      </c>
      <c r="K202" s="88" t="str">
        <f t="shared" ref="K202:K265" si="23">IF($B202="","",$E202*(1+$F$4/$F$6)-$G202)</f>
        <v/>
      </c>
      <c r="L202" s="89"/>
    </row>
    <row r="203" spans="1:12" s="39" customFormat="1" x14ac:dyDescent="0.55000000000000004">
      <c r="A203" s="40"/>
      <c r="B203" s="90" t="str">
        <f t="shared" si="21"/>
        <v/>
      </c>
      <c r="C203" s="91"/>
      <c r="D203" s="35" t="str">
        <f t="shared" si="20"/>
        <v/>
      </c>
      <c r="E203" s="88" t="str">
        <f t="shared" ref="E203:E266" si="24">IF($B203="","",$K202)</f>
        <v/>
      </c>
      <c r="F203" s="92"/>
      <c r="G203" s="87" t="str">
        <f t="shared" si="22"/>
        <v/>
      </c>
      <c r="H203" s="87"/>
      <c r="I203" s="36" t="str">
        <f t="shared" ref="I203:I266" si="25">IF($B203="","",-PPMT($F$4/$F$6,$B203,$K$4,$F$3))</f>
        <v/>
      </c>
      <c r="J203" s="36" t="str">
        <f t="shared" ref="J203:J266" si="26">IF($B203="","",-IPMT($F$4/$F$6,$B203,$K$4,$F$3))</f>
        <v/>
      </c>
      <c r="K203" s="88" t="str">
        <f t="shared" si="23"/>
        <v/>
      </c>
      <c r="L203" s="89"/>
    </row>
    <row r="204" spans="1:12" s="39" customFormat="1" x14ac:dyDescent="0.55000000000000004">
      <c r="A204" s="40"/>
      <c r="B204" s="90" t="str">
        <f t="shared" si="21"/>
        <v/>
      </c>
      <c r="C204" s="91"/>
      <c r="D204" s="35" t="str">
        <f t="shared" si="20"/>
        <v/>
      </c>
      <c r="E204" s="88" t="str">
        <f t="shared" si="24"/>
        <v/>
      </c>
      <c r="F204" s="92"/>
      <c r="G204" s="87" t="str">
        <f t="shared" si="22"/>
        <v/>
      </c>
      <c r="H204" s="87"/>
      <c r="I204" s="36" t="str">
        <f t="shared" si="25"/>
        <v/>
      </c>
      <c r="J204" s="36" t="str">
        <f t="shared" si="26"/>
        <v/>
      </c>
      <c r="K204" s="88" t="str">
        <f t="shared" si="23"/>
        <v/>
      </c>
      <c r="L204" s="89"/>
    </row>
    <row r="205" spans="1:12" s="39" customFormat="1" x14ac:dyDescent="0.55000000000000004">
      <c r="A205" s="40"/>
      <c r="B205" s="90" t="str">
        <f t="shared" si="21"/>
        <v/>
      </c>
      <c r="C205" s="91"/>
      <c r="D205" s="35" t="str">
        <f t="shared" ref="D205:D268" si="27">IF(OR($B205="",$F$7=""),"",IF(DAY(DATE(YEAR($F$7),MONTH($F$7)+12*$B205/$F$6,DAY($F$7)))&lt;&gt;DAY($F$7),DATE(YEAR($F$7),MONTH($F$7)+12*$B205/$F$6,DAY($F$7))-DAY(DATE(YEAR($F$7),MONTH($F$7)+12*$B205/$F$6,DAY($F$7))),DATE(YEAR($F$7),MONTH($F$7)+12*$B205/$F$6,DAY($F$7))))</f>
        <v/>
      </c>
      <c r="E205" s="88" t="str">
        <f t="shared" si="24"/>
        <v/>
      </c>
      <c r="F205" s="92"/>
      <c r="G205" s="87" t="str">
        <f t="shared" si="22"/>
        <v/>
      </c>
      <c r="H205" s="87"/>
      <c r="I205" s="36" t="str">
        <f t="shared" si="25"/>
        <v/>
      </c>
      <c r="J205" s="36" t="str">
        <f t="shared" si="26"/>
        <v/>
      </c>
      <c r="K205" s="88" t="str">
        <f t="shared" si="23"/>
        <v/>
      </c>
      <c r="L205" s="89"/>
    </row>
    <row r="206" spans="1:12" s="39" customFormat="1" x14ac:dyDescent="0.55000000000000004">
      <c r="A206" s="40"/>
      <c r="B206" s="90" t="str">
        <f t="shared" si="21"/>
        <v/>
      </c>
      <c r="C206" s="91"/>
      <c r="D206" s="35" t="str">
        <f t="shared" si="27"/>
        <v/>
      </c>
      <c r="E206" s="88" t="str">
        <f t="shared" si="24"/>
        <v/>
      </c>
      <c r="F206" s="92"/>
      <c r="G206" s="87" t="str">
        <f t="shared" si="22"/>
        <v/>
      </c>
      <c r="H206" s="87"/>
      <c r="I206" s="36" t="str">
        <f t="shared" si="25"/>
        <v/>
      </c>
      <c r="J206" s="36" t="str">
        <f t="shared" si="26"/>
        <v/>
      </c>
      <c r="K206" s="88" t="str">
        <f t="shared" si="23"/>
        <v/>
      </c>
      <c r="L206" s="89"/>
    </row>
    <row r="207" spans="1:12" s="39" customFormat="1" x14ac:dyDescent="0.55000000000000004">
      <c r="A207" s="40"/>
      <c r="B207" s="90" t="str">
        <f t="shared" si="21"/>
        <v/>
      </c>
      <c r="C207" s="91"/>
      <c r="D207" s="35" t="str">
        <f t="shared" si="27"/>
        <v/>
      </c>
      <c r="E207" s="88" t="str">
        <f t="shared" si="24"/>
        <v/>
      </c>
      <c r="F207" s="92"/>
      <c r="G207" s="87" t="str">
        <f t="shared" si="22"/>
        <v/>
      </c>
      <c r="H207" s="87"/>
      <c r="I207" s="36" t="str">
        <f t="shared" si="25"/>
        <v/>
      </c>
      <c r="J207" s="36" t="str">
        <f t="shared" si="26"/>
        <v/>
      </c>
      <c r="K207" s="88" t="str">
        <f t="shared" si="23"/>
        <v/>
      </c>
      <c r="L207" s="89"/>
    </row>
    <row r="208" spans="1:12" s="39" customFormat="1" x14ac:dyDescent="0.55000000000000004">
      <c r="A208" s="40"/>
      <c r="B208" s="90" t="str">
        <f t="shared" si="21"/>
        <v/>
      </c>
      <c r="C208" s="91"/>
      <c r="D208" s="35" t="str">
        <f t="shared" si="27"/>
        <v/>
      </c>
      <c r="E208" s="88" t="str">
        <f t="shared" si="24"/>
        <v/>
      </c>
      <c r="F208" s="92"/>
      <c r="G208" s="87" t="str">
        <f t="shared" si="22"/>
        <v/>
      </c>
      <c r="H208" s="87"/>
      <c r="I208" s="36" t="str">
        <f t="shared" si="25"/>
        <v/>
      </c>
      <c r="J208" s="36" t="str">
        <f t="shared" si="26"/>
        <v/>
      </c>
      <c r="K208" s="88" t="str">
        <f t="shared" si="23"/>
        <v/>
      </c>
      <c r="L208" s="89"/>
    </row>
    <row r="209" spans="1:12" s="39" customFormat="1" x14ac:dyDescent="0.55000000000000004">
      <c r="A209" s="40"/>
      <c r="B209" s="90" t="str">
        <f t="shared" si="21"/>
        <v/>
      </c>
      <c r="C209" s="91"/>
      <c r="D209" s="35" t="str">
        <f t="shared" si="27"/>
        <v/>
      </c>
      <c r="E209" s="88" t="str">
        <f t="shared" si="24"/>
        <v/>
      </c>
      <c r="F209" s="92"/>
      <c r="G209" s="87" t="str">
        <f t="shared" si="22"/>
        <v/>
      </c>
      <c r="H209" s="87"/>
      <c r="I209" s="36" t="str">
        <f t="shared" si="25"/>
        <v/>
      </c>
      <c r="J209" s="36" t="str">
        <f t="shared" si="26"/>
        <v/>
      </c>
      <c r="K209" s="88" t="str">
        <f t="shared" si="23"/>
        <v/>
      </c>
      <c r="L209" s="89"/>
    </row>
    <row r="210" spans="1:12" s="39" customFormat="1" x14ac:dyDescent="0.55000000000000004">
      <c r="A210" s="40"/>
      <c r="B210" s="90" t="str">
        <f t="shared" si="21"/>
        <v/>
      </c>
      <c r="C210" s="91"/>
      <c r="D210" s="35" t="str">
        <f t="shared" si="27"/>
        <v/>
      </c>
      <c r="E210" s="88" t="str">
        <f t="shared" si="24"/>
        <v/>
      </c>
      <c r="F210" s="92"/>
      <c r="G210" s="87" t="str">
        <f t="shared" si="22"/>
        <v/>
      </c>
      <c r="H210" s="87"/>
      <c r="I210" s="36" t="str">
        <f t="shared" si="25"/>
        <v/>
      </c>
      <c r="J210" s="36" t="str">
        <f t="shared" si="26"/>
        <v/>
      </c>
      <c r="K210" s="88" t="str">
        <f t="shared" si="23"/>
        <v/>
      </c>
      <c r="L210" s="89"/>
    </row>
    <row r="211" spans="1:12" s="39" customFormat="1" x14ac:dyDescent="0.55000000000000004">
      <c r="A211" s="40"/>
      <c r="B211" s="90" t="str">
        <f t="shared" si="21"/>
        <v/>
      </c>
      <c r="C211" s="91"/>
      <c r="D211" s="35" t="str">
        <f t="shared" si="27"/>
        <v/>
      </c>
      <c r="E211" s="88" t="str">
        <f t="shared" si="24"/>
        <v/>
      </c>
      <c r="F211" s="92"/>
      <c r="G211" s="87" t="str">
        <f t="shared" si="22"/>
        <v/>
      </c>
      <c r="H211" s="87"/>
      <c r="I211" s="36" t="str">
        <f t="shared" si="25"/>
        <v/>
      </c>
      <c r="J211" s="36" t="str">
        <f t="shared" si="26"/>
        <v/>
      </c>
      <c r="K211" s="88" t="str">
        <f t="shared" si="23"/>
        <v/>
      </c>
      <c r="L211" s="89"/>
    </row>
    <row r="212" spans="1:12" s="39" customFormat="1" x14ac:dyDescent="0.55000000000000004">
      <c r="A212" s="40"/>
      <c r="B212" s="90" t="str">
        <f t="shared" si="21"/>
        <v/>
      </c>
      <c r="C212" s="91"/>
      <c r="D212" s="35" t="str">
        <f t="shared" si="27"/>
        <v/>
      </c>
      <c r="E212" s="88" t="str">
        <f t="shared" si="24"/>
        <v/>
      </c>
      <c r="F212" s="92"/>
      <c r="G212" s="87" t="str">
        <f t="shared" si="22"/>
        <v/>
      </c>
      <c r="H212" s="87"/>
      <c r="I212" s="36" t="str">
        <f t="shared" si="25"/>
        <v/>
      </c>
      <c r="J212" s="36" t="str">
        <f t="shared" si="26"/>
        <v/>
      </c>
      <c r="K212" s="88" t="str">
        <f t="shared" si="23"/>
        <v/>
      </c>
      <c r="L212" s="89"/>
    </row>
    <row r="213" spans="1:12" s="39" customFormat="1" x14ac:dyDescent="0.55000000000000004">
      <c r="A213" s="40"/>
      <c r="B213" s="90" t="str">
        <f t="shared" si="21"/>
        <v/>
      </c>
      <c r="C213" s="91"/>
      <c r="D213" s="35" t="str">
        <f t="shared" si="27"/>
        <v/>
      </c>
      <c r="E213" s="88" t="str">
        <f t="shared" si="24"/>
        <v/>
      </c>
      <c r="F213" s="92"/>
      <c r="G213" s="87" t="str">
        <f t="shared" si="22"/>
        <v/>
      </c>
      <c r="H213" s="87"/>
      <c r="I213" s="36" t="str">
        <f t="shared" si="25"/>
        <v/>
      </c>
      <c r="J213" s="36" t="str">
        <f t="shared" si="26"/>
        <v/>
      </c>
      <c r="K213" s="88" t="str">
        <f t="shared" si="23"/>
        <v/>
      </c>
      <c r="L213" s="89"/>
    </row>
    <row r="214" spans="1:12" s="39" customFormat="1" x14ac:dyDescent="0.55000000000000004">
      <c r="A214" s="40"/>
      <c r="B214" s="90" t="str">
        <f t="shared" si="21"/>
        <v/>
      </c>
      <c r="C214" s="91"/>
      <c r="D214" s="35" t="str">
        <f t="shared" si="27"/>
        <v/>
      </c>
      <c r="E214" s="88" t="str">
        <f t="shared" si="24"/>
        <v/>
      </c>
      <c r="F214" s="92"/>
      <c r="G214" s="87" t="str">
        <f t="shared" si="22"/>
        <v/>
      </c>
      <c r="H214" s="87"/>
      <c r="I214" s="36" t="str">
        <f t="shared" si="25"/>
        <v/>
      </c>
      <c r="J214" s="36" t="str">
        <f t="shared" si="26"/>
        <v/>
      </c>
      <c r="K214" s="88" t="str">
        <f t="shared" si="23"/>
        <v/>
      </c>
      <c r="L214" s="89"/>
    </row>
    <row r="215" spans="1:12" s="39" customFormat="1" x14ac:dyDescent="0.55000000000000004">
      <c r="A215" s="40"/>
      <c r="B215" s="90" t="str">
        <f t="shared" si="21"/>
        <v/>
      </c>
      <c r="C215" s="91"/>
      <c r="D215" s="35" t="str">
        <f t="shared" si="27"/>
        <v/>
      </c>
      <c r="E215" s="88" t="str">
        <f t="shared" si="24"/>
        <v/>
      </c>
      <c r="F215" s="92"/>
      <c r="G215" s="87" t="str">
        <f t="shared" si="22"/>
        <v/>
      </c>
      <c r="H215" s="87"/>
      <c r="I215" s="36" t="str">
        <f t="shared" si="25"/>
        <v/>
      </c>
      <c r="J215" s="36" t="str">
        <f t="shared" si="26"/>
        <v/>
      </c>
      <c r="K215" s="88" t="str">
        <f t="shared" si="23"/>
        <v/>
      </c>
      <c r="L215" s="89"/>
    </row>
    <row r="216" spans="1:12" s="39" customFormat="1" x14ac:dyDescent="0.55000000000000004">
      <c r="A216" s="40"/>
      <c r="B216" s="90" t="str">
        <f t="shared" si="21"/>
        <v/>
      </c>
      <c r="C216" s="91"/>
      <c r="D216" s="35" t="str">
        <f t="shared" si="27"/>
        <v/>
      </c>
      <c r="E216" s="88" t="str">
        <f t="shared" si="24"/>
        <v/>
      </c>
      <c r="F216" s="92"/>
      <c r="G216" s="87" t="str">
        <f t="shared" si="22"/>
        <v/>
      </c>
      <c r="H216" s="87"/>
      <c r="I216" s="36" t="str">
        <f t="shared" si="25"/>
        <v/>
      </c>
      <c r="J216" s="36" t="str">
        <f t="shared" si="26"/>
        <v/>
      </c>
      <c r="K216" s="88" t="str">
        <f t="shared" si="23"/>
        <v/>
      </c>
      <c r="L216" s="89"/>
    </row>
    <row r="217" spans="1:12" s="39" customFormat="1" x14ac:dyDescent="0.55000000000000004">
      <c r="A217" s="40"/>
      <c r="B217" s="90" t="str">
        <f t="shared" si="21"/>
        <v/>
      </c>
      <c r="C217" s="91"/>
      <c r="D217" s="35" t="str">
        <f t="shared" si="27"/>
        <v/>
      </c>
      <c r="E217" s="88" t="str">
        <f t="shared" si="24"/>
        <v/>
      </c>
      <c r="F217" s="92"/>
      <c r="G217" s="87" t="str">
        <f t="shared" si="22"/>
        <v/>
      </c>
      <c r="H217" s="87"/>
      <c r="I217" s="36" t="str">
        <f t="shared" si="25"/>
        <v/>
      </c>
      <c r="J217" s="36" t="str">
        <f t="shared" si="26"/>
        <v/>
      </c>
      <c r="K217" s="88" t="str">
        <f t="shared" si="23"/>
        <v/>
      </c>
      <c r="L217" s="89"/>
    </row>
    <row r="218" spans="1:12" s="39" customFormat="1" x14ac:dyDescent="0.55000000000000004">
      <c r="A218" s="40"/>
      <c r="B218" s="90" t="str">
        <f t="shared" si="21"/>
        <v/>
      </c>
      <c r="C218" s="91"/>
      <c r="D218" s="35" t="str">
        <f t="shared" si="27"/>
        <v/>
      </c>
      <c r="E218" s="88" t="str">
        <f t="shared" si="24"/>
        <v/>
      </c>
      <c r="F218" s="92"/>
      <c r="G218" s="87" t="str">
        <f t="shared" si="22"/>
        <v/>
      </c>
      <c r="H218" s="87"/>
      <c r="I218" s="36" t="str">
        <f t="shared" si="25"/>
        <v/>
      </c>
      <c r="J218" s="36" t="str">
        <f t="shared" si="26"/>
        <v/>
      </c>
      <c r="K218" s="88" t="str">
        <f t="shared" si="23"/>
        <v/>
      </c>
      <c r="L218" s="89"/>
    </row>
    <row r="219" spans="1:12" s="39" customFormat="1" x14ac:dyDescent="0.55000000000000004">
      <c r="A219" s="40"/>
      <c r="B219" s="90" t="str">
        <f t="shared" si="21"/>
        <v/>
      </c>
      <c r="C219" s="91"/>
      <c r="D219" s="35" t="str">
        <f t="shared" si="27"/>
        <v/>
      </c>
      <c r="E219" s="88" t="str">
        <f t="shared" si="24"/>
        <v/>
      </c>
      <c r="F219" s="92"/>
      <c r="G219" s="87" t="str">
        <f t="shared" si="22"/>
        <v/>
      </c>
      <c r="H219" s="87"/>
      <c r="I219" s="36" t="str">
        <f t="shared" si="25"/>
        <v/>
      </c>
      <c r="J219" s="36" t="str">
        <f t="shared" si="26"/>
        <v/>
      </c>
      <c r="K219" s="88" t="str">
        <f t="shared" si="23"/>
        <v/>
      </c>
      <c r="L219" s="89"/>
    </row>
    <row r="220" spans="1:12" s="39" customFormat="1" x14ac:dyDescent="0.55000000000000004">
      <c r="A220" s="40"/>
      <c r="B220" s="90" t="str">
        <f t="shared" si="21"/>
        <v/>
      </c>
      <c r="C220" s="91"/>
      <c r="D220" s="35" t="str">
        <f t="shared" si="27"/>
        <v/>
      </c>
      <c r="E220" s="88" t="str">
        <f t="shared" si="24"/>
        <v/>
      </c>
      <c r="F220" s="92"/>
      <c r="G220" s="87" t="str">
        <f t="shared" si="22"/>
        <v/>
      </c>
      <c r="H220" s="87"/>
      <c r="I220" s="36" t="str">
        <f t="shared" si="25"/>
        <v/>
      </c>
      <c r="J220" s="36" t="str">
        <f t="shared" si="26"/>
        <v/>
      </c>
      <c r="K220" s="88" t="str">
        <f t="shared" si="23"/>
        <v/>
      </c>
      <c r="L220" s="89"/>
    </row>
    <row r="221" spans="1:12" s="39" customFormat="1" x14ac:dyDescent="0.55000000000000004">
      <c r="A221" s="40"/>
      <c r="B221" s="90" t="str">
        <f t="shared" si="21"/>
        <v/>
      </c>
      <c r="C221" s="91"/>
      <c r="D221" s="35" t="str">
        <f t="shared" si="27"/>
        <v/>
      </c>
      <c r="E221" s="88" t="str">
        <f t="shared" si="24"/>
        <v/>
      </c>
      <c r="F221" s="92"/>
      <c r="G221" s="87" t="str">
        <f t="shared" si="22"/>
        <v/>
      </c>
      <c r="H221" s="87"/>
      <c r="I221" s="36" t="str">
        <f t="shared" si="25"/>
        <v/>
      </c>
      <c r="J221" s="36" t="str">
        <f t="shared" si="26"/>
        <v/>
      </c>
      <c r="K221" s="88" t="str">
        <f t="shared" si="23"/>
        <v/>
      </c>
      <c r="L221" s="89"/>
    </row>
    <row r="222" spans="1:12" s="39" customFormat="1" x14ac:dyDescent="0.55000000000000004">
      <c r="A222" s="40"/>
      <c r="B222" s="90" t="str">
        <f t="shared" si="21"/>
        <v/>
      </c>
      <c r="C222" s="91"/>
      <c r="D222" s="35" t="str">
        <f t="shared" si="27"/>
        <v/>
      </c>
      <c r="E222" s="88" t="str">
        <f t="shared" si="24"/>
        <v/>
      </c>
      <c r="F222" s="92"/>
      <c r="G222" s="87" t="str">
        <f t="shared" si="22"/>
        <v/>
      </c>
      <c r="H222" s="87"/>
      <c r="I222" s="36" t="str">
        <f t="shared" si="25"/>
        <v/>
      </c>
      <c r="J222" s="36" t="str">
        <f t="shared" si="26"/>
        <v/>
      </c>
      <c r="K222" s="88" t="str">
        <f t="shared" si="23"/>
        <v/>
      </c>
      <c r="L222" s="89"/>
    </row>
    <row r="223" spans="1:12" s="39" customFormat="1" x14ac:dyDescent="0.55000000000000004">
      <c r="A223" s="40"/>
      <c r="B223" s="90" t="str">
        <f t="shared" si="21"/>
        <v/>
      </c>
      <c r="C223" s="91"/>
      <c r="D223" s="35" t="str">
        <f t="shared" si="27"/>
        <v/>
      </c>
      <c r="E223" s="88" t="str">
        <f t="shared" si="24"/>
        <v/>
      </c>
      <c r="F223" s="92"/>
      <c r="G223" s="87" t="str">
        <f t="shared" si="22"/>
        <v/>
      </c>
      <c r="H223" s="87"/>
      <c r="I223" s="36" t="str">
        <f t="shared" si="25"/>
        <v/>
      </c>
      <c r="J223" s="36" t="str">
        <f t="shared" si="26"/>
        <v/>
      </c>
      <c r="K223" s="88" t="str">
        <f t="shared" si="23"/>
        <v/>
      </c>
      <c r="L223" s="89"/>
    </row>
    <row r="224" spans="1:12" s="39" customFormat="1" x14ac:dyDescent="0.55000000000000004">
      <c r="A224" s="40"/>
      <c r="B224" s="90" t="str">
        <f t="shared" si="21"/>
        <v/>
      </c>
      <c r="C224" s="91"/>
      <c r="D224" s="35" t="str">
        <f t="shared" si="27"/>
        <v/>
      </c>
      <c r="E224" s="88" t="str">
        <f t="shared" si="24"/>
        <v/>
      </c>
      <c r="F224" s="92"/>
      <c r="G224" s="87" t="str">
        <f t="shared" si="22"/>
        <v/>
      </c>
      <c r="H224" s="87"/>
      <c r="I224" s="36" t="str">
        <f t="shared" si="25"/>
        <v/>
      </c>
      <c r="J224" s="36" t="str">
        <f t="shared" si="26"/>
        <v/>
      </c>
      <c r="K224" s="88" t="str">
        <f t="shared" si="23"/>
        <v/>
      </c>
      <c r="L224" s="89"/>
    </row>
    <row r="225" spans="1:12" s="39" customFormat="1" x14ac:dyDescent="0.55000000000000004">
      <c r="A225" s="40"/>
      <c r="B225" s="90" t="str">
        <f t="shared" si="21"/>
        <v/>
      </c>
      <c r="C225" s="91"/>
      <c r="D225" s="35" t="str">
        <f t="shared" si="27"/>
        <v/>
      </c>
      <c r="E225" s="88" t="str">
        <f t="shared" si="24"/>
        <v/>
      </c>
      <c r="F225" s="92"/>
      <c r="G225" s="87" t="str">
        <f t="shared" si="22"/>
        <v/>
      </c>
      <c r="H225" s="87"/>
      <c r="I225" s="36" t="str">
        <f t="shared" si="25"/>
        <v/>
      </c>
      <c r="J225" s="36" t="str">
        <f t="shared" si="26"/>
        <v/>
      </c>
      <c r="K225" s="88" t="str">
        <f t="shared" si="23"/>
        <v/>
      </c>
      <c r="L225" s="89"/>
    </row>
    <row r="226" spans="1:12" s="39" customFormat="1" x14ac:dyDescent="0.55000000000000004">
      <c r="A226" s="40"/>
      <c r="B226" s="90" t="str">
        <f t="shared" si="21"/>
        <v/>
      </c>
      <c r="C226" s="91"/>
      <c r="D226" s="35" t="str">
        <f t="shared" si="27"/>
        <v/>
      </c>
      <c r="E226" s="88" t="str">
        <f t="shared" si="24"/>
        <v/>
      </c>
      <c r="F226" s="92"/>
      <c r="G226" s="87" t="str">
        <f t="shared" si="22"/>
        <v/>
      </c>
      <c r="H226" s="87"/>
      <c r="I226" s="36" t="str">
        <f t="shared" si="25"/>
        <v/>
      </c>
      <c r="J226" s="36" t="str">
        <f t="shared" si="26"/>
        <v/>
      </c>
      <c r="K226" s="88" t="str">
        <f t="shared" si="23"/>
        <v/>
      </c>
      <c r="L226" s="89"/>
    </row>
    <row r="227" spans="1:12" s="39" customFormat="1" x14ac:dyDescent="0.55000000000000004">
      <c r="A227" s="40"/>
      <c r="B227" s="90" t="str">
        <f t="shared" si="21"/>
        <v/>
      </c>
      <c r="C227" s="91"/>
      <c r="D227" s="35" t="str">
        <f t="shared" si="27"/>
        <v/>
      </c>
      <c r="E227" s="88" t="str">
        <f t="shared" si="24"/>
        <v/>
      </c>
      <c r="F227" s="92"/>
      <c r="G227" s="87" t="str">
        <f t="shared" si="22"/>
        <v/>
      </c>
      <c r="H227" s="87"/>
      <c r="I227" s="36" t="str">
        <f t="shared" si="25"/>
        <v/>
      </c>
      <c r="J227" s="36" t="str">
        <f t="shared" si="26"/>
        <v/>
      </c>
      <c r="K227" s="88" t="str">
        <f t="shared" si="23"/>
        <v/>
      </c>
      <c r="L227" s="89"/>
    </row>
    <row r="228" spans="1:12" s="39" customFormat="1" x14ac:dyDescent="0.55000000000000004">
      <c r="A228" s="40"/>
      <c r="B228" s="90" t="str">
        <f t="shared" si="21"/>
        <v/>
      </c>
      <c r="C228" s="91"/>
      <c r="D228" s="35" t="str">
        <f t="shared" si="27"/>
        <v/>
      </c>
      <c r="E228" s="88" t="str">
        <f t="shared" si="24"/>
        <v/>
      </c>
      <c r="F228" s="92"/>
      <c r="G228" s="87" t="str">
        <f t="shared" si="22"/>
        <v/>
      </c>
      <c r="H228" s="87"/>
      <c r="I228" s="36" t="str">
        <f t="shared" si="25"/>
        <v/>
      </c>
      <c r="J228" s="36" t="str">
        <f t="shared" si="26"/>
        <v/>
      </c>
      <c r="K228" s="88" t="str">
        <f t="shared" si="23"/>
        <v/>
      </c>
      <c r="L228" s="89"/>
    </row>
    <row r="229" spans="1:12" s="39" customFormat="1" x14ac:dyDescent="0.55000000000000004">
      <c r="A229" s="40"/>
      <c r="B229" s="90" t="str">
        <f t="shared" si="21"/>
        <v/>
      </c>
      <c r="C229" s="91"/>
      <c r="D229" s="35" t="str">
        <f t="shared" si="27"/>
        <v/>
      </c>
      <c r="E229" s="88" t="str">
        <f t="shared" si="24"/>
        <v/>
      </c>
      <c r="F229" s="92"/>
      <c r="G229" s="87" t="str">
        <f t="shared" si="22"/>
        <v/>
      </c>
      <c r="H229" s="87"/>
      <c r="I229" s="36" t="str">
        <f t="shared" si="25"/>
        <v/>
      </c>
      <c r="J229" s="36" t="str">
        <f t="shared" si="26"/>
        <v/>
      </c>
      <c r="K229" s="88" t="str">
        <f t="shared" si="23"/>
        <v/>
      </c>
      <c r="L229" s="89"/>
    </row>
    <row r="230" spans="1:12" s="39" customFormat="1" x14ac:dyDescent="0.55000000000000004">
      <c r="A230" s="40"/>
      <c r="B230" s="90" t="str">
        <f t="shared" si="21"/>
        <v/>
      </c>
      <c r="C230" s="91"/>
      <c r="D230" s="35" t="str">
        <f t="shared" si="27"/>
        <v/>
      </c>
      <c r="E230" s="88" t="str">
        <f t="shared" si="24"/>
        <v/>
      </c>
      <c r="F230" s="92"/>
      <c r="G230" s="87" t="str">
        <f t="shared" si="22"/>
        <v/>
      </c>
      <c r="H230" s="87"/>
      <c r="I230" s="36" t="str">
        <f t="shared" si="25"/>
        <v/>
      </c>
      <c r="J230" s="36" t="str">
        <f t="shared" si="26"/>
        <v/>
      </c>
      <c r="K230" s="88" t="str">
        <f t="shared" si="23"/>
        <v/>
      </c>
      <c r="L230" s="89"/>
    </row>
    <row r="231" spans="1:12" s="39" customFormat="1" x14ac:dyDescent="0.55000000000000004">
      <c r="A231" s="40"/>
      <c r="B231" s="90" t="str">
        <f t="shared" si="21"/>
        <v/>
      </c>
      <c r="C231" s="91"/>
      <c r="D231" s="35" t="str">
        <f t="shared" si="27"/>
        <v/>
      </c>
      <c r="E231" s="88" t="str">
        <f t="shared" si="24"/>
        <v/>
      </c>
      <c r="F231" s="92"/>
      <c r="G231" s="87" t="str">
        <f t="shared" si="22"/>
        <v/>
      </c>
      <c r="H231" s="87"/>
      <c r="I231" s="36" t="str">
        <f t="shared" si="25"/>
        <v/>
      </c>
      <c r="J231" s="36" t="str">
        <f t="shared" si="26"/>
        <v/>
      </c>
      <c r="K231" s="88" t="str">
        <f t="shared" si="23"/>
        <v/>
      </c>
      <c r="L231" s="89"/>
    </row>
    <row r="232" spans="1:12" s="39" customFormat="1" x14ac:dyDescent="0.55000000000000004">
      <c r="A232" s="40"/>
      <c r="B232" s="90" t="str">
        <f t="shared" si="21"/>
        <v/>
      </c>
      <c r="C232" s="91"/>
      <c r="D232" s="35" t="str">
        <f t="shared" si="27"/>
        <v/>
      </c>
      <c r="E232" s="88" t="str">
        <f t="shared" si="24"/>
        <v/>
      </c>
      <c r="F232" s="92"/>
      <c r="G232" s="87" t="str">
        <f t="shared" si="22"/>
        <v/>
      </c>
      <c r="H232" s="87"/>
      <c r="I232" s="36" t="str">
        <f t="shared" si="25"/>
        <v/>
      </c>
      <c r="J232" s="36" t="str">
        <f t="shared" si="26"/>
        <v/>
      </c>
      <c r="K232" s="88" t="str">
        <f t="shared" si="23"/>
        <v/>
      </c>
      <c r="L232" s="89"/>
    </row>
    <row r="233" spans="1:12" s="39" customFormat="1" x14ac:dyDescent="0.55000000000000004">
      <c r="A233" s="40"/>
      <c r="B233" s="90" t="str">
        <f t="shared" si="21"/>
        <v/>
      </c>
      <c r="C233" s="91"/>
      <c r="D233" s="35" t="str">
        <f t="shared" si="27"/>
        <v/>
      </c>
      <c r="E233" s="88" t="str">
        <f t="shared" si="24"/>
        <v/>
      </c>
      <c r="F233" s="92"/>
      <c r="G233" s="87" t="str">
        <f t="shared" si="22"/>
        <v/>
      </c>
      <c r="H233" s="87"/>
      <c r="I233" s="36" t="str">
        <f t="shared" si="25"/>
        <v/>
      </c>
      <c r="J233" s="36" t="str">
        <f t="shared" si="26"/>
        <v/>
      </c>
      <c r="K233" s="88" t="str">
        <f t="shared" si="23"/>
        <v/>
      </c>
      <c r="L233" s="89"/>
    </row>
    <row r="234" spans="1:12" s="39" customFormat="1" x14ac:dyDescent="0.55000000000000004">
      <c r="A234" s="40"/>
      <c r="B234" s="90" t="str">
        <f t="shared" si="21"/>
        <v/>
      </c>
      <c r="C234" s="91"/>
      <c r="D234" s="35" t="str">
        <f t="shared" si="27"/>
        <v/>
      </c>
      <c r="E234" s="88" t="str">
        <f t="shared" si="24"/>
        <v/>
      </c>
      <c r="F234" s="92"/>
      <c r="G234" s="87" t="str">
        <f t="shared" si="22"/>
        <v/>
      </c>
      <c r="H234" s="87"/>
      <c r="I234" s="36" t="str">
        <f t="shared" si="25"/>
        <v/>
      </c>
      <c r="J234" s="36" t="str">
        <f t="shared" si="26"/>
        <v/>
      </c>
      <c r="K234" s="88" t="str">
        <f t="shared" si="23"/>
        <v/>
      </c>
      <c r="L234" s="89"/>
    </row>
    <row r="235" spans="1:12" s="39" customFormat="1" x14ac:dyDescent="0.55000000000000004">
      <c r="A235" s="40"/>
      <c r="B235" s="90" t="str">
        <f t="shared" si="21"/>
        <v/>
      </c>
      <c r="C235" s="91"/>
      <c r="D235" s="35" t="str">
        <f t="shared" si="27"/>
        <v/>
      </c>
      <c r="E235" s="88" t="str">
        <f t="shared" si="24"/>
        <v/>
      </c>
      <c r="F235" s="92"/>
      <c r="G235" s="87" t="str">
        <f t="shared" si="22"/>
        <v/>
      </c>
      <c r="H235" s="87"/>
      <c r="I235" s="36" t="str">
        <f t="shared" si="25"/>
        <v/>
      </c>
      <c r="J235" s="36" t="str">
        <f t="shared" si="26"/>
        <v/>
      </c>
      <c r="K235" s="88" t="str">
        <f t="shared" si="23"/>
        <v/>
      </c>
      <c r="L235" s="89"/>
    </row>
    <row r="236" spans="1:12" s="39" customFormat="1" x14ac:dyDescent="0.55000000000000004">
      <c r="A236" s="40"/>
      <c r="B236" s="90" t="str">
        <f t="shared" si="21"/>
        <v/>
      </c>
      <c r="C236" s="91"/>
      <c r="D236" s="35" t="str">
        <f t="shared" si="27"/>
        <v/>
      </c>
      <c r="E236" s="88" t="str">
        <f t="shared" si="24"/>
        <v/>
      </c>
      <c r="F236" s="92"/>
      <c r="G236" s="87" t="str">
        <f t="shared" si="22"/>
        <v/>
      </c>
      <c r="H236" s="87"/>
      <c r="I236" s="36" t="str">
        <f t="shared" si="25"/>
        <v/>
      </c>
      <c r="J236" s="36" t="str">
        <f t="shared" si="26"/>
        <v/>
      </c>
      <c r="K236" s="88" t="str">
        <f t="shared" si="23"/>
        <v/>
      </c>
      <c r="L236" s="89"/>
    </row>
    <row r="237" spans="1:12" s="39" customFormat="1" x14ac:dyDescent="0.55000000000000004">
      <c r="A237" s="40"/>
      <c r="B237" s="90" t="str">
        <f t="shared" si="21"/>
        <v/>
      </c>
      <c r="C237" s="91"/>
      <c r="D237" s="35" t="str">
        <f t="shared" si="27"/>
        <v/>
      </c>
      <c r="E237" s="88" t="str">
        <f t="shared" si="24"/>
        <v/>
      </c>
      <c r="F237" s="92"/>
      <c r="G237" s="87" t="str">
        <f t="shared" si="22"/>
        <v/>
      </c>
      <c r="H237" s="87"/>
      <c r="I237" s="36" t="str">
        <f t="shared" si="25"/>
        <v/>
      </c>
      <c r="J237" s="36" t="str">
        <f t="shared" si="26"/>
        <v/>
      </c>
      <c r="K237" s="88" t="str">
        <f t="shared" si="23"/>
        <v/>
      </c>
      <c r="L237" s="89"/>
    </row>
    <row r="238" spans="1:12" s="39" customFormat="1" x14ac:dyDescent="0.55000000000000004">
      <c r="A238" s="40"/>
      <c r="B238" s="90" t="str">
        <f t="shared" si="21"/>
        <v/>
      </c>
      <c r="C238" s="91"/>
      <c r="D238" s="35" t="str">
        <f t="shared" si="27"/>
        <v/>
      </c>
      <c r="E238" s="88" t="str">
        <f t="shared" si="24"/>
        <v/>
      </c>
      <c r="F238" s="92"/>
      <c r="G238" s="87" t="str">
        <f t="shared" si="22"/>
        <v/>
      </c>
      <c r="H238" s="87"/>
      <c r="I238" s="36" t="str">
        <f t="shared" si="25"/>
        <v/>
      </c>
      <c r="J238" s="36" t="str">
        <f t="shared" si="26"/>
        <v/>
      </c>
      <c r="K238" s="88" t="str">
        <f t="shared" si="23"/>
        <v/>
      </c>
      <c r="L238" s="89"/>
    </row>
    <row r="239" spans="1:12" s="39" customFormat="1" x14ac:dyDescent="0.55000000000000004">
      <c r="A239" s="40"/>
      <c r="B239" s="90" t="str">
        <f t="shared" si="21"/>
        <v/>
      </c>
      <c r="C239" s="91"/>
      <c r="D239" s="35" t="str">
        <f t="shared" si="27"/>
        <v/>
      </c>
      <c r="E239" s="88" t="str">
        <f t="shared" si="24"/>
        <v/>
      </c>
      <c r="F239" s="92"/>
      <c r="G239" s="87" t="str">
        <f t="shared" si="22"/>
        <v/>
      </c>
      <c r="H239" s="87"/>
      <c r="I239" s="36" t="str">
        <f t="shared" si="25"/>
        <v/>
      </c>
      <c r="J239" s="36" t="str">
        <f t="shared" si="26"/>
        <v/>
      </c>
      <c r="K239" s="88" t="str">
        <f t="shared" si="23"/>
        <v/>
      </c>
      <c r="L239" s="89"/>
    </row>
    <row r="240" spans="1:12" s="39" customFormat="1" x14ac:dyDescent="0.55000000000000004">
      <c r="A240" s="40"/>
      <c r="B240" s="90" t="str">
        <f t="shared" si="21"/>
        <v/>
      </c>
      <c r="C240" s="91"/>
      <c r="D240" s="35" t="str">
        <f t="shared" si="27"/>
        <v/>
      </c>
      <c r="E240" s="88" t="str">
        <f t="shared" si="24"/>
        <v/>
      </c>
      <c r="F240" s="92"/>
      <c r="G240" s="87" t="str">
        <f t="shared" si="22"/>
        <v/>
      </c>
      <c r="H240" s="87"/>
      <c r="I240" s="36" t="str">
        <f t="shared" si="25"/>
        <v/>
      </c>
      <c r="J240" s="36" t="str">
        <f t="shared" si="26"/>
        <v/>
      </c>
      <c r="K240" s="88" t="str">
        <f t="shared" si="23"/>
        <v/>
      </c>
      <c r="L240" s="89"/>
    </row>
    <row r="241" spans="1:12" s="39" customFormat="1" x14ac:dyDescent="0.55000000000000004">
      <c r="A241" s="40"/>
      <c r="B241" s="90" t="str">
        <f t="shared" si="21"/>
        <v/>
      </c>
      <c r="C241" s="91"/>
      <c r="D241" s="35" t="str">
        <f t="shared" si="27"/>
        <v/>
      </c>
      <c r="E241" s="88" t="str">
        <f t="shared" si="24"/>
        <v/>
      </c>
      <c r="F241" s="92"/>
      <c r="G241" s="87" t="str">
        <f t="shared" si="22"/>
        <v/>
      </c>
      <c r="H241" s="87"/>
      <c r="I241" s="36" t="str">
        <f t="shared" si="25"/>
        <v/>
      </c>
      <c r="J241" s="36" t="str">
        <f t="shared" si="26"/>
        <v/>
      </c>
      <c r="K241" s="88" t="str">
        <f t="shared" si="23"/>
        <v/>
      </c>
      <c r="L241" s="89"/>
    </row>
    <row r="242" spans="1:12" s="39" customFormat="1" x14ac:dyDescent="0.55000000000000004">
      <c r="A242" s="40"/>
      <c r="B242" s="90" t="str">
        <f t="shared" si="21"/>
        <v/>
      </c>
      <c r="C242" s="91"/>
      <c r="D242" s="35" t="str">
        <f t="shared" si="27"/>
        <v/>
      </c>
      <c r="E242" s="88" t="str">
        <f t="shared" si="24"/>
        <v/>
      </c>
      <c r="F242" s="92"/>
      <c r="G242" s="87" t="str">
        <f t="shared" si="22"/>
        <v/>
      </c>
      <c r="H242" s="87"/>
      <c r="I242" s="36" t="str">
        <f t="shared" si="25"/>
        <v/>
      </c>
      <c r="J242" s="36" t="str">
        <f t="shared" si="26"/>
        <v/>
      </c>
      <c r="K242" s="88" t="str">
        <f t="shared" si="23"/>
        <v/>
      </c>
      <c r="L242" s="89"/>
    </row>
    <row r="243" spans="1:12" s="39" customFormat="1" x14ac:dyDescent="0.55000000000000004">
      <c r="A243" s="40"/>
      <c r="B243" s="90" t="str">
        <f t="shared" si="21"/>
        <v/>
      </c>
      <c r="C243" s="91"/>
      <c r="D243" s="35" t="str">
        <f t="shared" si="27"/>
        <v/>
      </c>
      <c r="E243" s="88" t="str">
        <f t="shared" si="24"/>
        <v/>
      </c>
      <c r="F243" s="92"/>
      <c r="G243" s="87" t="str">
        <f t="shared" si="22"/>
        <v/>
      </c>
      <c r="H243" s="87"/>
      <c r="I243" s="36" t="str">
        <f t="shared" si="25"/>
        <v/>
      </c>
      <c r="J243" s="36" t="str">
        <f t="shared" si="26"/>
        <v/>
      </c>
      <c r="K243" s="88" t="str">
        <f t="shared" si="23"/>
        <v/>
      </c>
      <c r="L243" s="89"/>
    </row>
    <row r="244" spans="1:12" s="39" customFormat="1" x14ac:dyDescent="0.55000000000000004">
      <c r="A244" s="40"/>
      <c r="B244" s="90" t="str">
        <f t="shared" si="21"/>
        <v/>
      </c>
      <c r="C244" s="91"/>
      <c r="D244" s="35" t="str">
        <f t="shared" si="27"/>
        <v/>
      </c>
      <c r="E244" s="88" t="str">
        <f t="shared" si="24"/>
        <v/>
      </c>
      <c r="F244" s="92"/>
      <c r="G244" s="87" t="str">
        <f t="shared" si="22"/>
        <v/>
      </c>
      <c r="H244" s="87"/>
      <c r="I244" s="36" t="str">
        <f t="shared" si="25"/>
        <v/>
      </c>
      <c r="J244" s="36" t="str">
        <f t="shared" si="26"/>
        <v/>
      </c>
      <c r="K244" s="88" t="str">
        <f t="shared" si="23"/>
        <v/>
      </c>
      <c r="L244" s="89"/>
    </row>
    <row r="245" spans="1:12" s="39" customFormat="1" x14ac:dyDescent="0.55000000000000004">
      <c r="A245" s="40"/>
      <c r="B245" s="90" t="str">
        <f t="shared" si="21"/>
        <v/>
      </c>
      <c r="C245" s="91"/>
      <c r="D245" s="35" t="str">
        <f t="shared" si="27"/>
        <v/>
      </c>
      <c r="E245" s="88" t="str">
        <f t="shared" si="24"/>
        <v/>
      </c>
      <c r="F245" s="92"/>
      <c r="G245" s="87" t="str">
        <f t="shared" si="22"/>
        <v/>
      </c>
      <c r="H245" s="87"/>
      <c r="I245" s="36" t="str">
        <f t="shared" si="25"/>
        <v/>
      </c>
      <c r="J245" s="36" t="str">
        <f t="shared" si="26"/>
        <v/>
      </c>
      <c r="K245" s="88" t="str">
        <f t="shared" si="23"/>
        <v/>
      </c>
      <c r="L245" s="89"/>
    </row>
    <row r="246" spans="1:12" s="39" customFormat="1" x14ac:dyDescent="0.55000000000000004">
      <c r="A246" s="40"/>
      <c r="B246" s="90" t="str">
        <f t="shared" si="21"/>
        <v/>
      </c>
      <c r="C246" s="91"/>
      <c r="D246" s="35" t="str">
        <f t="shared" si="27"/>
        <v/>
      </c>
      <c r="E246" s="88" t="str">
        <f t="shared" si="24"/>
        <v/>
      </c>
      <c r="F246" s="92"/>
      <c r="G246" s="87" t="str">
        <f t="shared" si="22"/>
        <v/>
      </c>
      <c r="H246" s="87"/>
      <c r="I246" s="36" t="str">
        <f t="shared" si="25"/>
        <v/>
      </c>
      <c r="J246" s="36" t="str">
        <f t="shared" si="26"/>
        <v/>
      </c>
      <c r="K246" s="88" t="str">
        <f t="shared" si="23"/>
        <v/>
      </c>
      <c r="L246" s="89"/>
    </row>
    <row r="247" spans="1:12" s="39" customFormat="1" x14ac:dyDescent="0.55000000000000004">
      <c r="A247" s="40"/>
      <c r="B247" s="90" t="str">
        <f t="shared" si="21"/>
        <v/>
      </c>
      <c r="C247" s="91"/>
      <c r="D247" s="35" t="str">
        <f t="shared" si="27"/>
        <v/>
      </c>
      <c r="E247" s="88" t="str">
        <f t="shared" si="24"/>
        <v/>
      </c>
      <c r="F247" s="92"/>
      <c r="G247" s="87" t="str">
        <f t="shared" si="22"/>
        <v/>
      </c>
      <c r="H247" s="87"/>
      <c r="I247" s="36" t="str">
        <f t="shared" si="25"/>
        <v/>
      </c>
      <c r="J247" s="36" t="str">
        <f t="shared" si="26"/>
        <v/>
      </c>
      <c r="K247" s="88" t="str">
        <f t="shared" si="23"/>
        <v/>
      </c>
      <c r="L247" s="89"/>
    </row>
    <row r="248" spans="1:12" s="39" customFormat="1" x14ac:dyDescent="0.55000000000000004">
      <c r="A248" s="40"/>
      <c r="B248" s="90" t="str">
        <f t="shared" si="21"/>
        <v/>
      </c>
      <c r="C248" s="91"/>
      <c r="D248" s="35" t="str">
        <f t="shared" si="27"/>
        <v/>
      </c>
      <c r="E248" s="88" t="str">
        <f t="shared" si="24"/>
        <v/>
      </c>
      <c r="F248" s="92"/>
      <c r="G248" s="87" t="str">
        <f t="shared" si="22"/>
        <v/>
      </c>
      <c r="H248" s="87"/>
      <c r="I248" s="36" t="str">
        <f t="shared" si="25"/>
        <v/>
      </c>
      <c r="J248" s="36" t="str">
        <f t="shared" si="26"/>
        <v/>
      </c>
      <c r="K248" s="88" t="str">
        <f t="shared" si="23"/>
        <v/>
      </c>
      <c r="L248" s="89"/>
    </row>
    <row r="249" spans="1:12" s="39" customFormat="1" x14ac:dyDescent="0.55000000000000004">
      <c r="A249" s="40"/>
      <c r="B249" s="90" t="str">
        <f t="shared" si="21"/>
        <v/>
      </c>
      <c r="C249" s="91"/>
      <c r="D249" s="35" t="str">
        <f t="shared" si="27"/>
        <v/>
      </c>
      <c r="E249" s="88" t="str">
        <f t="shared" si="24"/>
        <v/>
      </c>
      <c r="F249" s="92"/>
      <c r="G249" s="87" t="str">
        <f t="shared" si="22"/>
        <v/>
      </c>
      <c r="H249" s="87"/>
      <c r="I249" s="36" t="str">
        <f t="shared" si="25"/>
        <v/>
      </c>
      <c r="J249" s="36" t="str">
        <f t="shared" si="26"/>
        <v/>
      </c>
      <c r="K249" s="88" t="str">
        <f t="shared" si="23"/>
        <v/>
      </c>
      <c r="L249" s="89"/>
    </row>
    <row r="250" spans="1:12" s="39" customFormat="1" x14ac:dyDescent="0.55000000000000004">
      <c r="A250" s="40"/>
      <c r="B250" s="90" t="str">
        <f t="shared" si="21"/>
        <v/>
      </c>
      <c r="C250" s="91"/>
      <c r="D250" s="35" t="str">
        <f t="shared" si="27"/>
        <v/>
      </c>
      <c r="E250" s="88" t="str">
        <f t="shared" si="24"/>
        <v/>
      </c>
      <c r="F250" s="92"/>
      <c r="G250" s="87" t="str">
        <f t="shared" si="22"/>
        <v/>
      </c>
      <c r="H250" s="87"/>
      <c r="I250" s="36" t="str">
        <f t="shared" si="25"/>
        <v/>
      </c>
      <c r="J250" s="36" t="str">
        <f t="shared" si="26"/>
        <v/>
      </c>
      <c r="K250" s="88" t="str">
        <f t="shared" si="23"/>
        <v/>
      </c>
      <c r="L250" s="89"/>
    </row>
    <row r="251" spans="1:12" s="39" customFormat="1" x14ac:dyDescent="0.55000000000000004">
      <c r="A251" s="40"/>
      <c r="B251" s="90" t="str">
        <f t="shared" si="21"/>
        <v/>
      </c>
      <c r="C251" s="91"/>
      <c r="D251" s="35" t="str">
        <f t="shared" si="27"/>
        <v/>
      </c>
      <c r="E251" s="88" t="str">
        <f t="shared" si="24"/>
        <v/>
      </c>
      <c r="F251" s="92"/>
      <c r="G251" s="87" t="str">
        <f t="shared" si="22"/>
        <v/>
      </c>
      <c r="H251" s="87"/>
      <c r="I251" s="36" t="str">
        <f t="shared" si="25"/>
        <v/>
      </c>
      <c r="J251" s="36" t="str">
        <f t="shared" si="26"/>
        <v/>
      </c>
      <c r="K251" s="88" t="str">
        <f t="shared" si="23"/>
        <v/>
      </c>
      <c r="L251" s="89"/>
    </row>
    <row r="252" spans="1:12" s="39" customFormat="1" x14ac:dyDescent="0.55000000000000004">
      <c r="A252" s="40"/>
      <c r="B252" s="90" t="str">
        <f t="shared" si="21"/>
        <v/>
      </c>
      <c r="C252" s="91"/>
      <c r="D252" s="35" t="str">
        <f t="shared" si="27"/>
        <v/>
      </c>
      <c r="E252" s="88" t="str">
        <f t="shared" si="24"/>
        <v/>
      </c>
      <c r="F252" s="92"/>
      <c r="G252" s="87" t="str">
        <f t="shared" si="22"/>
        <v/>
      </c>
      <c r="H252" s="87"/>
      <c r="I252" s="36" t="str">
        <f t="shared" si="25"/>
        <v/>
      </c>
      <c r="J252" s="36" t="str">
        <f t="shared" si="26"/>
        <v/>
      </c>
      <c r="K252" s="88" t="str">
        <f t="shared" si="23"/>
        <v/>
      </c>
      <c r="L252" s="89"/>
    </row>
    <row r="253" spans="1:12" s="39" customFormat="1" x14ac:dyDescent="0.55000000000000004">
      <c r="A253" s="40"/>
      <c r="B253" s="90" t="str">
        <f t="shared" si="21"/>
        <v/>
      </c>
      <c r="C253" s="91"/>
      <c r="D253" s="35" t="str">
        <f t="shared" si="27"/>
        <v/>
      </c>
      <c r="E253" s="88" t="str">
        <f t="shared" si="24"/>
        <v/>
      </c>
      <c r="F253" s="92"/>
      <c r="G253" s="87" t="str">
        <f t="shared" si="22"/>
        <v/>
      </c>
      <c r="H253" s="87"/>
      <c r="I253" s="36" t="str">
        <f t="shared" si="25"/>
        <v/>
      </c>
      <c r="J253" s="36" t="str">
        <f t="shared" si="26"/>
        <v/>
      </c>
      <c r="K253" s="88" t="str">
        <f t="shared" si="23"/>
        <v/>
      </c>
      <c r="L253" s="89"/>
    </row>
    <row r="254" spans="1:12" s="39" customFormat="1" x14ac:dyDescent="0.55000000000000004">
      <c r="A254" s="40"/>
      <c r="B254" s="90" t="str">
        <f t="shared" si="21"/>
        <v/>
      </c>
      <c r="C254" s="91"/>
      <c r="D254" s="35" t="str">
        <f t="shared" si="27"/>
        <v/>
      </c>
      <c r="E254" s="88" t="str">
        <f t="shared" si="24"/>
        <v/>
      </c>
      <c r="F254" s="92"/>
      <c r="G254" s="87" t="str">
        <f t="shared" si="22"/>
        <v/>
      </c>
      <c r="H254" s="87"/>
      <c r="I254" s="36" t="str">
        <f t="shared" si="25"/>
        <v/>
      </c>
      <c r="J254" s="36" t="str">
        <f t="shared" si="26"/>
        <v/>
      </c>
      <c r="K254" s="88" t="str">
        <f t="shared" si="23"/>
        <v/>
      </c>
      <c r="L254" s="89"/>
    </row>
    <row r="255" spans="1:12" s="39" customFormat="1" x14ac:dyDescent="0.55000000000000004">
      <c r="A255" s="40"/>
      <c r="B255" s="90" t="str">
        <f t="shared" si="21"/>
        <v/>
      </c>
      <c r="C255" s="91"/>
      <c r="D255" s="35" t="str">
        <f t="shared" si="27"/>
        <v/>
      </c>
      <c r="E255" s="88" t="str">
        <f t="shared" si="24"/>
        <v/>
      </c>
      <c r="F255" s="92"/>
      <c r="G255" s="87" t="str">
        <f t="shared" si="22"/>
        <v/>
      </c>
      <c r="H255" s="87"/>
      <c r="I255" s="36" t="str">
        <f t="shared" si="25"/>
        <v/>
      </c>
      <c r="J255" s="36" t="str">
        <f t="shared" si="26"/>
        <v/>
      </c>
      <c r="K255" s="88" t="str">
        <f t="shared" si="23"/>
        <v/>
      </c>
      <c r="L255" s="89"/>
    </row>
    <row r="256" spans="1:12" s="39" customFormat="1" x14ac:dyDescent="0.55000000000000004">
      <c r="A256" s="40"/>
      <c r="B256" s="90" t="str">
        <f t="shared" si="21"/>
        <v/>
      </c>
      <c r="C256" s="91"/>
      <c r="D256" s="35" t="str">
        <f t="shared" si="27"/>
        <v/>
      </c>
      <c r="E256" s="88" t="str">
        <f t="shared" si="24"/>
        <v/>
      </c>
      <c r="F256" s="92"/>
      <c r="G256" s="87" t="str">
        <f t="shared" si="22"/>
        <v/>
      </c>
      <c r="H256" s="87"/>
      <c r="I256" s="36" t="str">
        <f t="shared" si="25"/>
        <v/>
      </c>
      <c r="J256" s="36" t="str">
        <f t="shared" si="26"/>
        <v/>
      </c>
      <c r="K256" s="88" t="str">
        <f t="shared" si="23"/>
        <v/>
      </c>
      <c r="L256" s="89"/>
    </row>
    <row r="257" spans="1:12" s="39" customFormat="1" x14ac:dyDescent="0.55000000000000004">
      <c r="A257" s="40"/>
      <c r="B257" s="90" t="str">
        <f t="shared" si="21"/>
        <v/>
      </c>
      <c r="C257" s="91"/>
      <c r="D257" s="35" t="str">
        <f t="shared" si="27"/>
        <v/>
      </c>
      <c r="E257" s="88" t="str">
        <f t="shared" si="24"/>
        <v/>
      </c>
      <c r="F257" s="92"/>
      <c r="G257" s="87" t="str">
        <f t="shared" si="22"/>
        <v/>
      </c>
      <c r="H257" s="87"/>
      <c r="I257" s="36" t="str">
        <f t="shared" si="25"/>
        <v/>
      </c>
      <c r="J257" s="36" t="str">
        <f t="shared" si="26"/>
        <v/>
      </c>
      <c r="K257" s="88" t="str">
        <f t="shared" si="23"/>
        <v/>
      </c>
      <c r="L257" s="89"/>
    </row>
    <row r="258" spans="1:12" s="39" customFormat="1" x14ac:dyDescent="0.55000000000000004">
      <c r="A258" s="40"/>
      <c r="B258" s="90" t="str">
        <f t="shared" si="21"/>
        <v/>
      </c>
      <c r="C258" s="91"/>
      <c r="D258" s="35" t="str">
        <f t="shared" si="27"/>
        <v/>
      </c>
      <c r="E258" s="88" t="str">
        <f t="shared" si="24"/>
        <v/>
      </c>
      <c r="F258" s="92"/>
      <c r="G258" s="87" t="str">
        <f t="shared" si="22"/>
        <v/>
      </c>
      <c r="H258" s="87"/>
      <c r="I258" s="36" t="str">
        <f t="shared" si="25"/>
        <v/>
      </c>
      <c r="J258" s="36" t="str">
        <f t="shared" si="26"/>
        <v/>
      </c>
      <c r="K258" s="88" t="str">
        <f t="shared" si="23"/>
        <v/>
      </c>
      <c r="L258" s="89"/>
    </row>
    <row r="259" spans="1:12" s="39" customFormat="1" x14ac:dyDescent="0.55000000000000004">
      <c r="A259" s="40"/>
      <c r="B259" s="90" t="str">
        <f t="shared" si="21"/>
        <v/>
      </c>
      <c r="C259" s="91"/>
      <c r="D259" s="35" t="str">
        <f t="shared" si="27"/>
        <v/>
      </c>
      <c r="E259" s="88" t="str">
        <f t="shared" si="24"/>
        <v/>
      </c>
      <c r="F259" s="92"/>
      <c r="G259" s="87" t="str">
        <f t="shared" si="22"/>
        <v/>
      </c>
      <c r="H259" s="87"/>
      <c r="I259" s="36" t="str">
        <f t="shared" si="25"/>
        <v/>
      </c>
      <c r="J259" s="36" t="str">
        <f t="shared" si="26"/>
        <v/>
      </c>
      <c r="K259" s="88" t="str">
        <f t="shared" si="23"/>
        <v/>
      </c>
      <c r="L259" s="89"/>
    </row>
    <row r="260" spans="1:12" s="39" customFormat="1" x14ac:dyDescent="0.55000000000000004">
      <c r="A260" s="40"/>
      <c r="B260" s="90" t="str">
        <f t="shared" si="21"/>
        <v/>
      </c>
      <c r="C260" s="91"/>
      <c r="D260" s="35" t="str">
        <f t="shared" si="27"/>
        <v/>
      </c>
      <c r="E260" s="88" t="str">
        <f t="shared" si="24"/>
        <v/>
      </c>
      <c r="F260" s="92"/>
      <c r="G260" s="87" t="str">
        <f t="shared" si="22"/>
        <v/>
      </c>
      <c r="H260" s="87"/>
      <c r="I260" s="36" t="str">
        <f t="shared" si="25"/>
        <v/>
      </c>
      <c r="J260" s="36" t="str">
        <f t="shared" si="26"/>
        <v/>
      </c>
      <c r="K260" s="88" t="str">
        <f t="shared" si="23"/>
        <v/>
      </c>
      <c r="L260" s="89"/>
    </row>
    <row r="261" spans="1:12" s="39" customFormat="1" x14ac:dyDescent="0.55000000000000004">
      <c r="A261" s="40"/>
      <c r="B261" s="90" t="str">
        <f t="shared" si="21"/>
        <v/>
      </c>
      <c r="C261" s="91"/>
      <c r="D261" s="35" t="str">
        <f t="shared" si="27"/>
        <v/>
      </c>
      <c r="E261" s="88" t="str">
        <f t="shared" si="24"/>
        <v/>
      </c>
      <c r="F261" s="92"/>
      <c r="G261" s="87" t="str">
        <f t="shared" si="22"/>
        <v/>
      </c>
      <c r="H261" s="87"/>
      <c r="I261" s="36" t="str">
        <f t="shared" si="25"/>
        <v/>
      </c>
      <c r="J261" s="36" t="str">
        <f t="shared" si="26"/>
        <v/>
      </c>
      <c r="K261" s="88" t="str">
        <f t="shared" si="23"/>
        <v/>
      </c>
      <c r="L261" s="89"/>
    </row>
    <row r="262" spans="1:12" s="39" customFormat="1" x14ac:dyDescent="0.55000000000000004">
      <c r="A262" s="40"/>
      <c r="B262" s="90" t="str">
        <f t="shared" si="21"/>
        <v/>
      </c>
      <c r="C262" s="91"/>
      <c r="D262" s="35" t="str">
        <f t="shared" si="27"/>
        <v/>
      </c>
      <c r="E262" s="88" t="str">
        <f t="shared" si="24"/>
        <v/>
      </c>
      <c r="F262" s="92"/>
      <c r="G262" s="87" t="str">
        <f t="shared" si="22"/>
        <v/>
      </c>
      <c r="H262" s="87"/>
      <c r="I262" s="36" t="str">
        <f t="shared" si="25"/>
        <v/>
      </c>
      <c r="J262" s="36" t="str">
        <f t="shared" si="26"/>
        <v/>
      </c>
      <c r="K262" s="88" t="str">
        <f t="shared" si="23"/>
        <v/>
      </c>
      <c r="L262" s="89"/>
    </row>
    <row r="263" spans="1:12" s="39" customFormat="1" x14ac:dyDescent="0.55000000000000004">
      <c r="A263" s="40"/>
      <c r="B263" s="90" t="str">
        <f t="shared" si="21"/>
        <v/>
      </c>
      <c r="C263" s="91"/>
      <c r="D263" s="35" t="str">
        <f t="shared" si="27"/>
        <v/>
      </c>
      <c r="E263" s="88" t="str">
        <f t="shared" si="24"/>
        <v/>
      </c>
      <c r="F263" s="92"/>
      <c r="G263" s="87" t="str">
        <f t="shared" si="22"/>
        <v/>
      </c>
      <c r="H263" s="87"/>
      <c r="I263" s="36" t="str">
        <f t="shared" si="25"/>
        <v/>
      </c>
      <c r="J263" s="36" t="str">
        <f t="shared" si="26"/>
        <v/>
      </c>
      <c r="K263" s="88" t="str">
        <f t="shared" si="23"/>
        <v/>
      </c>
      <c r="L263" s="89"/>
    </row>
    <row r="264" spans="1:12" s="39" customFormat="1" x14ac:dyDescent="0.55000000000000004">
      <c r="A264" s="40"/>
      <c r="B264" s="90" t="str">
        <f t="shared" si="21"/>
        <v/>
      </c>
      <c r="C264" s="91"/>
      <c r="D264" s="35" t="str">
        <f t="shared" si="27"/>
        <v/>
      </c>
      <c r="E264" s="88" t="str">
        <f t="shared" si="24"/>
        <v/>
      </c>
      <c r="F264" s="92"/>
      <c r="G264" s="87" t="str">
        <f t="shared" si="22"/>
        <v/>
      </c>
      <c r="H264" s="87"/>
      <c r="I264" s="36" t="str">
        <f t="shared" si="25"/>
        <v/>
      </c>
      <c r="J264" s="36" t="str">
        <f t="shared" si="26"/>
        <v/>
      </c>
      <c r="K264" s="88" t="str">
        <f t="shared" si="23"/>
        <v/>
      </c>
      <c r="L264" s="89"/>
    </row>
    <row r="265" spans="1:12" s="39" customFormat="1" x14ac:dyDescent="0.55000000000000004">
      <c r="A265" s="40"/>
      <c r="B265" s="90" t="str">
        <f t="shared" si="21"/>
        <v/>
      </c>
      <c r="C265" s="91"/>
      <c r="D265" s="35" t="str">
        <f t="shared" si="27"/>
        <v/>
      </c>
      <c r="E265" s="88" t="str">
        <f t="shared" si="24"/>
        <v/>
      </c>
      <c r="F265" s="92"/>
      <c r="G265" s="87" t="str">
        <f t="shared" si="22"/>
        <v/>
      </c>
      <c r="H265" s="87"/>
      <c r="I265" s="36" t="str">
        <f t="shared" si="25"/>
        <v/>
      </c>
      <c r="J265" s="36" t="str">
        <f t="shared" si="26"/>
        <v/>
      </c>
      <c r="K265" s="88" t="str">
        <f t="shared" si="23"/>
        <v/>
      </c>
      <c r="L265" s="89"/>
    </row>
    <row r="266" spans="1:12" s="39" customFormat="1" x14ac:dyDescent="0.55000000000000004">
      <c r="A266" s="40"/>
      <c r="B266" s="90" t="str">
        <f t="shared" ref="B266:B329" si="28">IF($K$3="","",IF(ROW()&lt;=$K$4+9,ROW()-9,""))</f>
        <v/>
      </c>
      <c r="C266" s="91"/>
      <c r="D266" s="35" t="str">
        <f t="shared" si="27"/>
        <v/>
      </c>
      <c r="E266" s="88" t="str">
        <f t="shared" si="24"/>
        <v/>
      </c>
      <c r="F266" s="92"/>
      <c r="G266" s="87" t="str">
        <f t="shared" ref="G266:G329" si="29">IF($B266="","",$K$3)</f>
        <v/>
      </c>
      <c r="H266" s="87"/>
      <c r="I266" s="36" t="str">
        <f t="shared" si="25"/>
        <v/>
      </c>
      <c r="J266" s="36" t="str">
        <f t="shared" si="26"/>
        <v/>
      </c>
      <c r="K266" s="88" t="str">
        <f t="shared" ref="K266:K329" si="30">IF($B266="","",$E266*(1+$F$4/$F$6)-$G266)</f>
        <v/>
      </c>
      <c r="L266" s="89"/>
    </row>
    <row r="267" spans="1:12" s="39" customFormat="1" x14ac:dyDescent="0.55000000000000004">
      <c r="A267" s="40"/>
      <c r="B267" s="90" t="str">
        <f t="shared" si="28"/>
        <v/>
      </c>
      <c r="C267" s="91"/>
      <c r="D267" s="35" t="str">
        <f t="shared" si="27"/>
        <v/>
      </c>
      <c r="E267" s="88" t="str">
        <f t="shared" ref="E267:E330" si="31">IF($B267="","",$K266)</f>
        <v/>
      </c>
      <c r="F267" s="92"/>
      <c r="G267" s="87" t="str">
        <f t="shared" si="29"/>
        <v/>
      </c>
      <c r="H267" s="87"/>
      <c r="I267" s="36" t="str">
        <f t="shared" ref="I267:I330" si="32">IF($B267="","",-PPMT($F$4/$F$6,$B267,$K$4,$F$3))</f>
        <v/>
      </c>
      <c r="J267" s="36" t="str">
        <f t="shared" ref="J267:J330" si="33">IF($B267="","",-IPMT($F$4/$F$6,$B267,$K$4,$F$3))</f>
        <v/>
      </c>
      <c r="K267" s="88" t="str">
        <f t="shared" si="30"/>
        <v/>
      </c>
      <c r="L267" s="89"/>
    </row>
    <row r="268" spans="1:12" s="39" customFormat="1" x14ac:dyDescent="0.55000000000000004">
      <c r="A268" s="40"/>
      <c r="B268" s="90" t="str">
        <f t="shared" si="28"/>
        <v/>
      </c>
      <c r="C268" s="91"/>
      <c r="D268" s="35" t="str">
        <f t="shared" si="27"/>
        <v/>
      </c>
      <c r="E268" s="88" t="str">
        <f t="shared" si="31"/>
        <v/>
      </c>
      <c r="F268" s="92"/>
      <c r="G268" s="87" t="str">
        <f t="shared" si="29"/>
        <v/>
      </c>
      <c r="H268" s="87"/>
      <c r="I268" s="36" t="str">
        <f t="shared" si="32"/>
        <v/>
      </c>
      <c r="J268" s="36" t="str">
        <f t="shared" si="33"/>
        <v/>
      </c>
      <c r="K268" s="88" t="str">
        <f t="shared" si="30"/>
        <v/>
      </c>
      <c r="L268" s="89"/>
    </row>
    <row r="269" spans="1:12" s="39" customFormat="1" x14ac:dyDescent="0.55000000000000004">
      <c r="A269" s="40"/>
      <c r="B269" s="90" t="str">
        <f t="shared" si="28"/>
        <v/>
      </c>
      <c r="C269" s="91"/>
      <c r="D269" s="35" t="str">
        <f t="shared" ref="D269:D332" si="34">IF(OR($B269="",$F$7=""),"",IF(DAY(DATE(YEAR($F$7),MONTH($F$7)+12*$B269/$F$6,DAY($F$7)))&lt;&gt;DAY($F$7),DATE(YEAR($F$7),MONTH($F$7)+12*$B269/$F$6,DAY($F$7))-DAY(DATE(YEAR($F$7),MONTH($F$7)+12*$B269/$F$6,DAY($F$7))),DATE(YEAR($F$7),MONTH($F$7)+12*$B269/$F$6,DAY($F$7))))</f>
        <v/>
      </c>
      <c r="E269" s="88" t="str">
        <f t="shared" si="31"/>
        <v/>
      </c>
      <c r="F269" s="92"/>
      <c r="G269" s="87" t="str">
        <f t="shared" si="29"/>
        <v/>
      </c>
      <c r="H269" s="87"/>
      <c r="I269" s="36" t="str">
        <f t="shared" si="32"/>
        <v/>
      </c>
      <c r="J269" s="36" t="str">
        <f t="shared" si="33"/>
        <v/>
      </c>
      <c r="K269" s="88" t="str">
        <f t="shared" si="30"/>
        <v/>
      </c>
      <c r="L269" s="89"/>
    </row>
    <row r="270" spans="1:12" s="39" customFormat="1" x14ac:dyDescent="0.55000000000000004">
      <c r="A270" s="40"/>
      <c r="B270" s="90" t="str">
        <f t="shared" si="28"/>
        <v/>
      </c>
      <c r="C270" s="91"/>
      <c r="D270" s="35" t="str">
        <f t="shared" si="34"/>
        <v/>
      </c>
      <c r="E270" s="88" t="str">
        <f t="shared" si="31"/>
        <v/>
      </c>
      <c r="F270" s="92"/>
      <c r="G270" s="87" t="str">
        <f t="shared" si="29"/>
        <v/>
      </c>
      <c r="H270" s="87"/>
      <c r="I270" s="36" t="str">
        <f t="shared" si="32"/>
        <v/>
      </c>
      <c r="J270" s="36" t="str">
        <f t="shared" si="33"/>
        <v/>
      </c>
      <c r="K270" s="88" t="str">
        <f t="shared" si="30"/>
        <v/>
      </c>
      <c r="L270" s="89"/>
    </row>
    <row r="271" spans="1:12" s="39" customFormat="1" x14ac:dyDescent="0.55000000000000004">
      <c r="A271" s="40"/>
      <c r="B271" s="90" t="str">
        <f t="shared" si="28"/>
        <v/>
      </c>
      <c r="C271" s="91"/>
      <c r="D271" s="35" t="str">
        <f t="shared" si="34"/>
        <v/>
      </c>
      <c r="E271" s="88" t="str">
        <f t="shared" si="31"/>
        <v/>
      </c>
      <c r="F271" s="92"/>
      <c r="G271" s="87" t="str">
        <f t="shared" si="29"/>
        <v/>
      </c>
      <c r="H271" s="87"/>
      <c r="I271" s="36" t="str">
        <f t="shared" si="32"/>
        <v/>
      </c>
      <c r="J271" s="36" t="str">
        <f t="shared" si="33"/>
        <v/>
      </c>
      <c r="K271" s="88" t="str">
        <f t="shared" si="30"/>
        <v/>
      </c>
      <c r="L271" s="89"/>
    </row>
    <row r="272" spans="1:12" s="39" customFormat="1" x14ac:dyDescent="0.55000000000000004">
      <c r="A272" s="40"/>
      <c r="B272" s="90" t="str">
        <f t="shared" si="28"/>
        <v/>
      </c>
      <c r="C272" s="91"/>
      <c r="D272" s="35" t="str">
        <f t="shared" si="34"/>
        <v/>
      </c>
      <c r="E272" s="88" t="str">
        <f t="shared" si="31"/>
        <v/>
      </c>
      <c r="F272" s="92"/>
      <c r="G272" s="87" t="str">
        <f t="shared" si="29"/>
        <v/>
      </c>
      <c r="H272" s="87"/>
      <c r="I272" s="36" t="str">
        <f t="shared" si="32"/>
        <v/>
      </c>
      <c r="J272" s="36" t="str">
        <f t="shared" si="33"/>
        <v/>
      </c>
      <c r="K272" s="88" t="str">
        <f t="shared" si="30"/>
        <v/>
      </c>
      <c r="L272" s="89"/>
    </row>
    <row r="273" spans="1:12" s="39" customFormat="1" x14ac:dyDescent="0.55000000000000004">
      <c r="A273" s="40"/>
      <c r="B273" s="90" t="str">
        <f t="shared" si="28"/>
        <v/>
      </c>
      <c r="C273" s="91"/>
      <c r="D273" s="35" t="str">
        <f t="shared" si="34"/>
        <v/>
      </c>
      <c r="E273" s="88" t="str">
        <f t="shared" si="31"/>
        <v/>
      </c>
      <c r="F273" s="92"/>
      <c r="G273" s="87" t="str">
        <f t="shared" si="29"/>
        <v/>
      </c>
      <c r="H273" s="87"/>
      <c r="I273" s="36" t="str">
        <f t="shared" si="32"/>
        <v/>
      </c>
      <c r="J273" s="36" t="str">
        <f t="shared" si="33"/>
        <v/>
      </c>
      <c r="K273" s="88" t="str">
        <f t="shared" si="30"/>
        <v/>
      </c>
      <c r="L273" s="89"/>
    </row>
    <row r="274" spans="1:12" s="39" customFormat="1" x14ac:dyDescent="0.55000000000000004">
      <c r="A274" s="40"/>
      <c r="B274" s="90" t="str">
        <f t="shared" si="28"/>
        <v/>
      </c>
      <c r="C274" s="91"/>
      <c r="D274" s="35" t="str">
        <f t="shared" si="34"/>
        <v/>
      </c>
      <c r="E274" s="88" t="str">
        <f t="shared" si="31"/>
        <v/>
      </c>
      <c r="F274" s="92"/>
      <c r="G274" s="87" t="str">
        <f t="shared" si="29"/>
        <v/>
      </c>
      <c r="H274" s="87"/>
      <c r="I274" s="36" t="str">
        <f t="shared" si="32"/>
        <v/>
      </c>
      <c r="J274" s="36" t="str">
        <f t="shared" si="33"/>
        <v/>
      </c>
      <c r="K274" s="88" t="str">
        <f t="shared" si="30"/>
        <v/>
      </c>
      <c r="L274" s="89"/>
    </row>
    <row r="275" spans="1:12" s="39" customFormat="1" x14ac:dyDescent="0.55000000000000004">
      <c r="A275" s="40"/>
      <c r="B275" s="90" t="str">
        <f t="shared" si="28"/>
        <v/>
      </c>
      <c r="C275" s="91"/>
      <c r="D275" s="35" t="str">
        <f t="shared" si="34"/>
        <v/>
      </c>
      <c r="E275" s="88" t="str">
        <f t="shared" si="31"/>
        <v/>
      </c>
      <c r="F275" s="92"/>
      <c r="G275" s="87" t="str">
        <f t="shared" si="29"/>
        <v/>
      </c>
      <c r="H275" s="87"/>
      <c r="I275" s="36" t="str">
        <f t="shared" si="32"/>
        <v/>
      </c>
      <c r="J275" s="36" t="str">
        <f t="shared" si="33"/>
        <v/>
      </c>
      <c r="K275" s="88" t="str">
        <f t="shared" si="30"/>
        <v/>
      </c>
      <c r="L275" s="89"/>
    </row>
    <row r="276" spans="1:12" s="39" customFormat="1" x14ac:dyDescent="0.55000000000000004">
      <c r="A276" s="40"/>
      <c r="B276" s="90" t="str">
        <f t="shared" si="28"/>
        <v/>
      </c>
      <c r="C276" s="91"/>
      <c r="D276" s="35" t="str">
        <f t="shared" si="34"/>
        <v/>
      </c>
      <c r="E276" s="88" t="str">
        <f t="shared" si="31"/>
        <v/>
      </c>
      <c r="F276" s="92"/>
      <c r="G276" s="87" t="str">
        <f t="shared" si="29"/>
        <v/>
      </c>
      <c r="H276" s="87"/>
      <c r="I276" s="36" t="str">
        <f t="shared" si="32"/>
        <v/>
      </c>
      <c r="J276" s="36" t="str">
        <f t="shared" si="33"/>
        <v/>
      </c>
      <c r="K276" s="88" t="str">
        <f t="shared" si="30"/>
        <v/>
      </c>
      <c r="L276" s="89"/>
    </row>
    <row r="277" spans="1:12" s="39" customFormat="1" x14ac:dyDescent="0.55000000000000004">
      <c r="A277" s="40"/>
      <c r="B277" s="90" t="str">
        <f t="shared" si="28"/>
        <v/>
      </c>
      <c r="C277" s="91"/>
      <c r="D277" s="35" t="str">
        <f t="shared" si="34"/>
        <v/>
      </c>
      <c r="E277" s="88" t="str">
        <f t="shared" si="31"/>
        <v/>
      </c>
      <c r="F277" s="92"/>
      <c r="G277" s="87" t="str">
        <f t="shared" si="29"/>
        <v/>
      </c>
      <c r="H277" s="87"/>
      <c r="I277" s="36" t="str">
        <f t="shared" si="32"/>
        <v/>
      </c>
      <c r="J277" s="36" t="str">
        <f t="shared" si="33"/>
        <v/>
      </c>
      <c r="K277" s="88" t="str">
        <f t="shared" si="30"/>
        <v/>
      </c>
      <c r="L277" s="89"/>
    </row>
    <row r="278" spans="1:12" s="39" customFormat="1" x14ac:dyDescent="0.55000000000000004">
      <c r="A278" s="40"/>
      <c r="B278" s="90" t="str">
        <f t="shared" si="28"/>
        <v/>
      </c>
      <c r="C278" s="91"/>
      <c r="D278" s="35" t="str">
        <f t="shared" si="34"/>
        <v/>
      </c>
      <c r="E278" s="88" t="str">
        <f t="shared" si="31"/>
        <v/>
      </c>
      <c r="F278" s="92"/>
      <c r="G278" s="87" t="str">
        <f t="shared" si="29"/>
        <v/>
      </c>
      <c r="H278" s="87"/>
      <c r="I278" s="36" t="str">
        <f t="shared" si="32"/>
        <v/>
      </c>
      <c r="J278" s="36" t="str">
        <f t="shared" si="33"/>
        <v/>
      </c>
      <c r="K278" s="88" t="str">
        <f t="shared" si="30"/>
        <v/>
      </c>
      <c r="L278" s="89"/>
    </row>
    <row r="279" spans="1:12" s="39" customFormat="1" x14ac:dyDescent="0.55000000000000004">
      <c r="A279" s="40"/>
      <c r="B279" s="90" t="str">
        <f t="shared" si="28"/>
        <v/>
      </c>
      <c r="C279" s="91"/>
      <c r="D279" s="35" t="str">
        <f t="shared" si="34"/>
        <v/>
      </c>
      <c r="E279" s="88" t="str">
        <f t="shared" si="31"/>
        <v/>
      </c>
      <c r="F279" s="92"/>
      <c r="G279" s="87" t="str">
        <f t="shared" si="29"/>
        <v/>
      </c>
      <c r="H279" s="87"/>
      <c r="I279" s="36" t="str">
        <f t="shared" si="32"/>
        <v/>
      </c>
      <c r="J279" s="36" t="str">
        <f t="shared" si="33"/>
        <v/>
      </c>
      <c r="K279" s="88" t="str">
        <f t="shared" si="30"/>
        <v/>
      </c>
      <c r="L279" s="89"/>
    </row>
    <row r="280" spans="1:12" s="39" customFormat="1" x14ac:dyDescent="0.55000000000000004">
      <c r="A280" s="40"/>
      <c r="B280" s="90" t="str">
        <f t="shared" si="28"/>
        <v/>
      </c>
      <c r="C280" s="91"/>
      <c r="D280" s="35" t="str">
        <f t="shared" si="34"/>
        <v/>
      </c>
      <c r="E280" s="88" t="str">
        <f t="shared" si="31"/>
        <v/>
      </c>
      <c r="F280" s="92"/>
      <c r="G280" s="87" t="str">
        <f t="shared" si="29"/>
        <v/>
      </c>
      <c r="H280" s="87"/>
      <c r="I280" s="36" t="str">
        <f t="shared" si="32"/>
        <v/>
      </c>
      <c r="J280" s="36" t="str">
        <f t="shared" si="33"/>
        <v/>
      </c>
      <c r="K280" s="88" t="str">
        <f t="shared" si="30"/>
        <v/>
      </c>
      <c r="L280" s="89"/>
    </row>
    <row r="281" spans="1:12" s="39" customFormat="1" x14ac:dyDescent="0.55000000000000004">
      <c r="A281" s="40"/>
      <c r="B281" s="90" t="str">
        <f t="shared" si="28"/>
        <v/>
      </c>
      <c r="C281" s="91"/>
      <c r="D281" s="35" t="str">
        <f t="shared" si="34"/>
        <v/>
      </c>
      <c r="E281" s="88" t="str">
        <f t="shared" si="31"/>
        <v/>
      </c>
      <c r="F281" s="92"/>
      <c r="G281" s="87" t="str">
        <f t="shared" si="29"/>
        <v/>
      </c>
      <c r="H281" s="87"/>
      <c r="I281" s="36" t="str">
        <f t="shared" si="32"/>
        <v/>
      </c>
      <c r="J281" s="36" t="str">
        <f t="shared" si="33"/>
        <v/>
      </c>
      <c r="K281" s="88" t="str">
        <f t="shared" si="30"/>
        <v/>
      </c>
      <c r="L281" s="89"/>
    </row>
    <row r="282" spans="1:12" s="39" customFormat="1" x14ac:dyDescent="0.55000000000000004">
      <c r="A282" s="40"/>
      <c r="B282" s="90" t="str">
        <f t="shared" si="28"/>
        <v/>
      </c>
      <c r="C282" s="91"/>
      <c r="D282" s="35" t="str">
        <f t="shared" si="34"/>
        <v/>
      </c>
      <c r="E282" s="88" t="str">
        <f t="shared" si="31"/>
        <v/>
      </c>
      <c r="F282" s="92"/>
      <c r="G282" s="87" t="str">
        <f t="shared" si="29"/>
        <v/>
      </c>
      <c r="H282" s="87"/>
      <c r="I282" s="36" t="str">
        <f t="shared" si="32"/>
        <v/>
      </c>
      <c r="J282" s="36" t="str">
        <f t="shared" si="33"/>
        <v/>
      </c>
      <c r="K282" s="88" t="str">
        <f t="shared" si="30"/>
        <v/>
      </c>
      <c r="L282" s="89"/>
    </row>
    <row r="283" spans="1:12" s="39" customFormat="1" x14ac:dyDescent="0.55000000000000004">
      <c r="A283" s="40"/>
      <c r="B283" s="90" t="str">
        <f t="shared" si="28"/>
        <v/>
      </c>
      <c r="C283" s="91"/>
      <c r="D283" s="35" t="str">
        <f t="shared" si="34"/>
        <v/>
      </c>
      <c r="E283" s="88" t="str">
        <f t="shared" si="31"/>
        <v/>
      </c>
      <c r="F283" s="92"/>
      <c r="G283" s="87" t="str">
        <f t="shared" si="29"/>
        <v/>
      </c>
      <c r="H283" s="87"/>
      <c r="I283" s="36" t="str">
        <f t="shared" si="32"/>
        <v/>
      </c>
      <c r="J283" s="36" t="str">
        <f t="shared" si="33"/>
        <v/>
      </c>
      <c r="K283" s="88" t="str">
        <f t="shared" si="30"/>
        <v/>
      </c>
      <c r="L283" s="89"/>
    </row>
    <row r="284" spans="1:12" s="39" customFormat="1" x14ac:dyDescent="0.55000000000000004">
      <c r="A284" s="40"/>
      <c r="B284" s="90" t="str">
        <f t="shared" si="28"/>
        <v/>
      </c>
      <c r="C284" s="91"/>
      <c r="D284" s="35" t="str">
        <f t="shared" si="34"/>
        <v/>
      </c>
      <c r="E284" s="88" t="str">
        <f t="shared" si="31"/>
        <v/>
      </c>
      <c r="F284" s="92"/>
      <c r="G284" s="87" t="str">
        <f t="shared" si="29"/>
        <v/>
      </c>
      <c r="H284" s="87"/>
      <c r="I284" s="36" t="str">
        <f t="shared" si="32"/>
        <v/>
      </c>
      <c r="J284" s="36" t="str">
        <f t="shared" si="33"/>
        <v/>
      </c>
      <c r="K284" s="88" t="str">
        <f t="shared" si="30"/>
        <v/>
      </c>
      <c r="L284" s="89"/>
    </row>
    <row r="285" spans="1:12" s="39" customFormat="1" x14ac:dyDescent="0.55000000000000004">
      <c r="A285" s="40"/>
      <c r="B285" s="90" t="str">
        <f t="shared" si="28"/>
        <v/>
      </c>
      <c r="C285" s="91"/>
      <c r="D285" s="35" t="str">
        <f t="shared" si="34"/>
        <v/>
      </c>
      <c r="E285" s="88" t="str">
        <f t="shared" si="31"/>
        <v/>
      </c>
      <c r="F285" s="92"/>
      <c r="G285" s="87" t="str">
        <f t="shared" si="29"/>
        <v/>
      </c>
      <c r="H285" s="87"/>
      <c r="I285" s="36" t="str">
        <f t="shared" si="32"/>
        <v/>
      </c>
      <c r="J285" s="36" t="str">
        <f t="shared" si="33"/>
        <v/>
      </c>
      <c r="K285" s="88" t="str">
        <f t="shared" si="30"/>
        <v/>
      </c>
      <c r="L285" s="89"/>
    </row>
    <row r="286" spans="1:12" s="39" customFormat="1" x14ac:dyDescent="0.55000000000000004">
      <c r="A286" s="40"/>
      <c r="B286" s="90" t="str">
        <f t="shared" si="28"/>
        <v/>
      </c>
      <c r="C286" s="91"/>
      <c r="D286" s="35" t="str">
        <f t="shared" si="34"/>
        <v/>
      </c>
      <c r="E286" s="88" t="str">
        <f t="shared" si="31"/>
        <v/>
      </c>
      <c r="F286" s="92"/>
      <c r="G286" s="87" t="str">
        <f t="shared" si="29"/>
        <v/>
      </c>
      <c r="H286" s="87"/>
      <c r="I286" s="36" t="str">
        <f t="shared" si="32"/>
        <v/>
      </c>
      <c r="J286" s="36" t="str">
        <f t="shared" si="33"/>
        <v/>
      </c>
      <c r="K286" s="88" t="str">
        <f t="shared" si="30"/>
        <v/>
      </c>
      <c r="L286" s="89"/>
    </row>
    <row r="287" spans="1:12" s="39" customFormat="1" x14ac:dyDescent="0.55000000000000004">
      <c r="A287" s="40"/>
      <c r="B287" s="90" t="str">
        <f t="shared" si="28"/>
        <v/>
      </c>
      <c r="C287" s="91"/>
      <c r="D287" s="35" t="str">
        <f t="shared" si="34"/>
        <v/>
      </c>
      <c r="E287" s="88" t="str">
        <f t="shared" si="31"/>
        <v/>
      </c>
      <c r="F287" s="92"/>
      <c r="G287" s="87" t="str">
        <f t="shared" si="29"/>
        <v/>
      </c>
      <c r="H287" s="87"/>
      <c r="I287" s="36" t="str">
        <f t="shared" si="32"/>
        <v/>
      </c>
      <c r="J287" s="36" t="str">
        <f t="shared" si="33"/>
        <v/>
      </c>
      <c r="K287" s="88" t="str">
        <f t="shared" si="30"/>
        <v/>
      </c>
      <c r="L287" s="89"/>
    </row>
    <row r="288" spans="1:12" s="39" customFormat="1" x14ac:dyDescent="0.55000000000000004">
      <c r="A288" s="40"/>
      <c r="B288" s="90" t="str">
        <f t="shared" si="28"/>
        <v/>
      </c>
      <c r="C288" s="91"/>
      <c r="D288" s="35" t="str">
        <f t="shared" si="34"/>
        <v/>
      </c>
      <c r="E288" s="88" t="str">
        <f t="shared" si="31"/>
        <v/>
      </c>
      <c r="F288" s="92"/>
      <c r="G288" s="87" t="str">
        <f t="shared" si="29"/>
        <v/>
      </c>
      <c r="H288" s="87"/>
      <c r="I288" s="36" t="str">
        <f t="shared" si="32"/>
        <v/>
      </c>
      <c r="J288" s="36" t="str">
        <f t="shared" si="33"/>
        <v/>
      </c>
      <c r="K288" s="88" t="str">
        <f t="shared" si="30"/>
        <v/>
      </c>
      <c r="L288" s="89"/>
    </row>
    <row r="289" spans="1:12" s="39" customFormat="1" x14ac:dyDescent="0.55000000000000004">
      <c r="A289" s="40"/>
      <c r="B289" s="90" t="str">
        <f t="shared" si="28"/>
        <v/>
      </c>
      <c r="C289" s="91"/>
      <c r="D289" s="35" t="str">
        <f t="shared" si="34"/>
        <v/>
      </c>
      <c r="E289" s="88" t="str">
        <f t="shared" si="31"/>
        <v/>
      </c>
      <c r="F289" s="92"/>
      <c r="G289" s="87" t="str">
        <f t="shared" si="29"/>
        <v/>
      </c>
      <c r="H289" s="87"/>
      <c r="I289" s="36" t="str">
        <f t="shared" si="32"/>
        <v/>
      </c>
      <c r="J289" s="36" t="str">
        <f t="shared" si="33"/>
        <v/>
      </c>
      <c r="K289" s="88" t="str">
        <f t="shared" si="30"/>
        <v/>
      </c>
      <c r="L289" s="89"/>
    </row>
    <row r="290" spans="1:12" s="39" customFormat="1" x14ac:dyDescent="0.55000000000000004">
      <c r="A290" s="40"/>
      <c r="B290" s="90" t="str">
        <f t="shared" si="28"/>
        <v/>
      </c>
      <c r="C290" s="91"/>
      <c r="D290" s="35" t="str">
        <f t="shared" si="34"/>
        <v/>
      </c>
      <c r="E290" s="88" t="str">
        <f t="shared" si="31"/>
        <v/>
      </c>
      <c r="F290" s="92"/>
      <c r="G290" s="87" t="str">
        <f t="shared" si="29"/>
        <v/>
      </c>
      <c r="H290" s="87"/>
      <c r="I290" s="36" t="str">
        <f t="shared" si="32"/>
        <v/>
      </c>
      <c r="J290" s="36" t="str">
        <f t="shared" si="33"/>
        <v/>
      </c>
      <c r="K290" s="88" t="str">
        <f t="shared" si="30"/>
        <v/>
      </c>
      <c r="L290" s="89"/>
    </row>
    <row r="291" spans="1:12" s="39" customFormat="1" x14ac:dyDescent="0.55000000000000004">
      <c r="A291" s="40"/>
      <c r="B291" s="90" t="str">
        <f t="shared" si="28"/>
        <v/>
      </c>
      <c r="C291" s="91"/>
      <c r="D291" s="35" t="str">
        <f t="shared" si="34"/>
        <v/>
      </c>
      <c r="E291" s="88" t="str">
        <f t="shared" si="31"/>
        <v/>
      </c>
      <c r="F291" s="92"/>
      <c r="G291" s="87" t="str">
        <f t="shared" si="29"/>
        <v/>
      </c>
      <c r="H291" s="87"/>
      <c r="I291" s="36" t="str">
        <f t="shared" si="32"/>
        <v/>
      </c>
      <c r="J291" s="36" t="str">
        <f t="shared" si="33"/>
        <v/>
      </c>
      <c r="K291" s="88" t="str">
        <f t="shared" si="30"/>
        <v/>
      </c>
      <c r="L291" s="89"/>
    </row>
    <row r="292" spans="1:12" s="39" customFormat="1" x14ac:dyDescent="0.55000000000000004">
      <c r="A292" s="40"/>
      <c r="B292" s="90" t="str">
        <f t="shared" si="28"/>
        <v/>
      </c>
      <c r="C292" s="91"/>
      <c r="D292" s="35" t="str">
        <f t="shared" si="34"/>
        <v/>
      </c>
      <c r="E292" s="88" t="str">
        <f t="shared" si="31"/>
        <v/>
      </c>
      <c r="F292" s="92"/>
      <c r="G292" s="87" t="str">
        <f t="shared" si="29"/>
        <v/>
      </c>
      <c r="H292" s="87"/>
      <c r="I292" s="36" t="str">
        <f t="shared" si="32"/>
        <v/>
      </c>
      <c r="J292" s="36" t="str">
        <f t="shared" si="33"/>
        <v/>
      </c>
      <c r="K292" s="88" t="str">
        <f t="shared" si="30"/>
        <v/>
      </c>
      <c r="L292" s="89"/>
    </row>
    <row r="293" spans="1:12" s="39" customFormat="1" x14ac:dyDescent="0.55000000000000004">
      <c r="A293" s="40"/>
      <c r="B293" s="90" t="str">
        <f t="shared" si="28"/>
        <v/>
      </c>
      <c r="C293" s="91"/>
      <c r="D293" s="35" t="str">
        <f t="shared" si="34"/>
        <v/>
      </c>
      <c r="E293" s="88" t="str">
        <f t="shared" si="31"/>
        <v/>
      </c>
      <c r="F293" s="92"/>
      <c r="G293" s="87" t="str">
        <f t="shared" si="29"/>
        <v/>
      </c>
      <c r="H293" s="87"/>
      <c r="I293" s="36" t="str">
        <f t="shared" si="32"/>
        <v/>
      </c>
      <c r="J293" s="36" t="str">
        <f t="shared" si="33"/>
        <v/>
      </c>
      <c r="K293" s="88" t="str">
        <f t="shared" si="30"/>
        <v/>
      </c>
      <c r="L293" s="89"/>
    </row>
    <row r="294" spans="1:12" s="39" customFormat="1" x14ac:dyDescent="0.55000000000000004">
      <c r="A294" s="40"/>
      <c r="B294" s="90" t="str">
        <f t="shared" si="28"/>
        <v/>
      </c>
      <c r="C294" s="91"/>
      <c r="D294" s="35" t="str">
        <f t="shared" si="34"/>
        <v/>
      </c>
      <c r="E294" s="88" t="str">
        <f t="shared" si="31"/>
        <v/>
      </c>
      <c r="F294" s="92"/>
      <c r="G294" s="87" t="str">
        <f t="shared" si="29"/>
        <v/>
      </c>
      <c r="H294" s="87"/>
      <c r="I294" s="36" t="str">
        <f t="shared" si="32"/>
        <v/>
      </c>
      <c r="J294" s="36" t="str">
        <f t="shared" si="33"/>
        <v/>
      </c>
      <c r="K294" s="88" t="str">
        <f t="shared" si="30"/>
        <v/>
      </c>
      <c r="L294" s="89"/>
    </row>
    <row r="295" spans="1:12" s="39" customFormat="1" x14ac:dyDescent="0.55000000000000004">
      <c r="A295" s="40"/>
      <c r="B295" s="90" t="str">
        <f t="shared" si="28"/>
        <v/>
      </c>
      <c r="C295" s="91"/>
      <c r="D295" s="35" t="str">
        <f t="shared" si="34"/>
        <v/>
      </c>
      <c r="E295" s="88" t="str">
        <f t="shared" si="31"/>
        <v/>
      </c>
      <c r="F295" s="92"/>
      <c r="G295" s="87" t="str">
        <f t="shared" si="29"/>
        <v/>
      </c>
      <c r="H295" s="87"/>
      <c r="I295" s="36" t="str">
        <f t="shared" si="32"/>
        <v/>
      </c>
      <c r="J295" s="36" t="str">
        <f t="shared" si="33"/>
        <v/>
      </c>
      <c r="K295" s="88" t="str">
        <f t="shared" si="30"/>
        <v/>
      </c>
      <c r="L295" s="89"/>
    </row>
    <row r="296" spans="1:12" s="39" customFormat="1" x14ac:dyDescent="0.55000000000000004">
      <c r="A296" s="40"/>
      <c r="B296" s="90" t="str">
        <f t="shared" si="28"/>
        <v/>
      </c>
      <c r="C296" s="91"/>
      <c r="D296" s="35" t="str">
        <f t="shared" si="34"/>
        <v/>
      </c>
      <c r="E296" s="88" t="str">
        <f t="shared" si="31"/>
        <v/>
      </c>
      <c r="F296" s="92"/>
      <c r="G296" s="87" t="str">
        <f t="shared" si="29"/>
        <v/>
      </c>
      <c r="H296" s="87"/>
      <c r="I296" s="36" t="str">
        <f t="shared" si="32"/>
        <v/>
      </c>
      <c r="J296" s="36" t="str">
        <f t="shared" si="33"/>
        <v/>
      </c>
      <c r="K296" s="88" t="str">
        <f t="shared" si="30"/>
        <v/>
      </c>
      <c r="L296" s="89"/>
    </row>
    <row r="297" spans="1:12" s="39" customFormat="1" x14ac:dyDescent="0.55000000000000004">
      <c r="A297" s="40"/>
      <c r="B297" s="90" t="str">
        <f t="shared" si="28"/>
        <v/>
      </c>
      <c r="C297" s="91"/>
      <c r="D297" s="35" t="str">
        <f t="shared" si="34"/>
        <v/>
      </c>
      <c r="E297" s="88" t="str">
        <f t="shared" si="31"/>
        <v/>
      </c>
      <c r="F297" s="92"/>
      <c r="G297" s="87" t="str">
        <f t="shared" si="29"/>
        <v/>
      </c>
      <c r="H297" s="87"/>
      <c r="I297" s="36" t="str">
        <f t="shared" si="32"/>
        <v/>
      </c>
      <c r="J297" s="36" t="str">
        <f t="shared" si="33"/>
        <v/>
      </c>
      <c r="K297" s="88" t="str">
        <f t="shared" si="30"/>
        <v/>
      </c>
      <c r="L297" s="89"/>
    </row>
    <row r="298" spans="1:12" s="39" customFormat="1" x14ac:dyDescent="0.55000000000000004">
      <c r="A298" s="40"/>
      <c r="B298" s="90" t="str">
        <f t="shared" si="28"/>
        <v/>
      </c>
      <c r="C298" s="91"/>
      <c r="D298" s="35" t="str">
        <f t="shared" si="34"/>
        <v/>
      </c>
      <c r="E298" s="88" t="str">
        <f t="shared" si="31"/>
        <v/>
      </c>
      <c r="F298" s="92"/>
      <c r="G298" s="87" t="str">
        <f t="shared" si="29"/>
        <v/>
      </c>
      <c r="H298" s="87"/>
      <c r="I298" s="36" t="str">
        <f t="shared" si="32"/>
        <v/>
      </c>
      <c r="J298" s="36" t="str">
        <f t="shared" si="33"/>
        <v/>
      </c>
      <c r="K298" s="88" t="str">
        <f t="shared" si="30"/>
        <v/>
      </c>
      <c r="L298" s="89"/>
    </row>
    <row r="299" spans="1:12" s="39" customFormat="1" x14ac:dyDescent="0.55000000000000004">
      <c r="A299" s="40"/>
      <c r="B299" s="90" t="str">
        <f t="shared" si="28"/>
        <v/>
      </c>
      <c r="C299" s="91"/>
      <c r="D299" s="35" t="str">
        <f t="shared" si="34"/>
        <v/>
      </c>
      <c r="E299" s="88" t="str">
        <f t="shared" si="31"/>
        <v/>
      </c>
      <c r="F299" s="92"/>
      <c r="G299" s="87" t="str">
        <f t="shared" si="29"/>
        <v/>
      </c>
      <c r="H299" s="87"/>
      <c r="I299" s="36" t="str">
        <f t="shared" si="32"/>
        <v/>
      </c>
      <c r="J299" s="36" t="str">
        <f t="shared" si="33"/>
        <v/>
      </c>
      <c r="K299" s="88" t="str">
        <f t="shared" si="30"/>
        <v/>
      </c>
      <c r="L299" s="89"/>
    </row>
    <row r="300" spans="1:12" s="39" customFormat="1" x14ac:dyDescent="0.55000000000000004">
      <c r="A300" s="40"/>
      <c r="B300" s="90" t="str">
        <f t="shared" si="28"/>
        <v/>
      </c>
      <c r="C300" s="91"/>
      <c r="D300" s="35" t="str">
        <f t="shared" si="34"/>
        <v/>
      </c>
      <c r="E300" s="88" t="str">
        <f t="shared" si="31"/>
        <v/>
      </c>
      <c r="F300" s="92"/>
      <c r="G300" s="87" t="str">
        <f t="shared" si="29"/>
        <v/>
      </c>
      <c r="H300" s="87"/>
      <c r="I300" s="36" t="str">
        <f t="shared" si="32"/>
        <v/>
      </c>
      <c r="J300" s="36" t="str">
        <f t="shared" si="33"/>
        <v/>
      </c>
      <c r="K300" s="88" t="str">
        <f t="shared" si="30"/>
        <v/>
      </c>
      <c r="L300" s="89"/>
    </row>
    <row r="301" spans="1:12" s="39" customFormat="1" x14ac:dyDescent="0.55000000000000004">
      <c r="A301" s="40"/>
      <c r="B301" s="90" t="str">
        <f t="shared" si="28"/>
        <v/>
      </c>
      <c r="C301" s="91"/>
      <c r="D301" s="35" t="str">
        <f t="shared" si="34"/>
        <v/>
      </c>
      <c r="E301" s="88" t="str">
        <f t="shared" si="31"/>
        <v/>
      </c>
      <c r="F301" s="92"/>
      <c r="G301" s="87" t="str">
        <f t="shared" si="29"/>
        <v/>
      </c>
      <c r="H301" s="87"/>
      <c r="I301" s="36" t="str">
        <f t="shared" si="32"/>
        <v/>
      </c>
      <c r="J301" s="36" t="str">
        <f t="shared" si="33"/>
        <v/>
      </c>
      <c r="K301" s="88" t="str">
        <f t="shared" si="30"/>
        <v/>
      </c>
      <c r="L301" s="89"/>
    </row>
    <row r="302" spans="1:12" s="39" customFormat="1" x14ac:dyDescent="0.55000000000000004">
      <c r="A302" s="40"/>
      <c r="B302" s="90" t="str">
        <f t="shared" si="28"/>
        <v/>
      </c>
      <c r="C302" s="91"/>
      <c r="D302" s="35" t="str">
        <f t="shared" si="34"/>
        <v/>
      </c>
      <c r="E302" s="88" t="str">
        <f t="shared" si="31"/>
        <v/>
      </c>
      <c r="F302" s="92"/>
      <c r="G302" s="87" t="str">
        <f t="shared" si="29"/>
        <v/>
      </c>
      <c r="H302" s="87"/>
      <c r="I302" s="36" t="str">
        <f t="shared" si="32"/>
        <v/>
      </c>
      <c r="J302" s="36" t="str">
        <f t="shared" si="33"/>
        <v/>
      </c>
      <c r="K302" s="88" t="str">
        <f t="shared" si="30"/>
        <v/>
      </c>
      <c r="L302" s="89"/>
    </row>
    <row r="303" spans="1:12" s="39" customFormat="1" x14ac:dyDescent="0.55000000000000004">
      <c r="A303" s="40"/>
      <c r="B303" s="90" t="str">
        <f t="shared" si="28"/>
        <v/>
      </c>
      <c r="C303" s="91"/>
      <c r="D303" s="35" t="str">
        <f t="shared" si="34"/>
        <v/>
      </c>
      <c r="E303" s="88" t="str">
        <f t="shared" si="31"/>
        <v/>
      </c>
      <c r="F303" s="92"/>
      <c r="G303" s="87" t="str">
        <f t="shared" si="29"/>
        <v/>
      </c>
      <c r="H303" s="87"/>
      <c r="I303" s="36" t="str">
        <f t="shared" si="32"/>
        <v/>
      </c>
      <c r="J303" s="36" t="str">
        <f t="shared" si="33"/>
        <v/>
      </c>
      <c r="K303" s="88" t="str">
        <f t="shared" si="30"/>
        <v/>
      </c>
      <c r="L303" s="89"/>
    </row>
    <row r="304" spans="1:12" s="39" customFormat="1" x14ac:dyDescent="0.55000000000000004">
      <c r="A304" s="40"/>
      <c r="B304" s="90" t="str">
        <f t="shared" si="28"/>
        <v/>
      </c>
      <c r="C304" s="91"/>
      <c r="D304" s="35" t="str">
        <f t="shared" si="34"/>
        <v/>
      </c>
      <c r="E304" s="88" t="str">
        <f t="shared" si="31"/>
        <v/>
      </c>
      <c r="F304" s="92"/>
      <c r="G304" s="87" t="str">
        <f t="shared" si="29"/>
        <v/>
      </c>
      <c r="H304" s="87"/>
      <c r="I304" s="36" t="str">
        <f t="shared" si="32"/>
        <v/>
      </c>
      <c r="J304" s="36" t="str">
        <f t="shared" si="33"/>
        <v/>
      </c>
      <c r="K304" s="88" t="str">
        <f t="shared" si="30"/>
        <v/>
      </c>
      <c r="L304" s="89"/>
    </row>
    <row r="305" spans="1:12" s="39" customFormat="1" x14ac:dyDescent="0.55000000000000004">
      <c r="A305" s="40"/>
      <c r="B305" s="90" t="str">
        <f t="shared" si="28"/>
        <v/>
      </c>
      <c r="C305" s="91"/>
      <c r="D305" s="35" t="str">
        <f t="shared" si="34"/>
        <v/>
      </c>
      <c r="E305" s="88" t="str">
        <f t="shared" si="31"/>
        <v/>
      </c>
      <c r="F305" s="92"/>
      <c r="G305" s="87" t="str">
        <f t="shared" si="29"/>
        <v/>
      </c>
      <c r="H305" s="87"/>
      <c r="I305" s="36" t="str">
        <f t="shared" si="32"/>
        <v/>
      </c>
      <c r="J305" s="36" t="str">
        <f t="shared" si="33"/>
        <v/>
      </c>
      <c r="K305" s="88" t="str">
        <f t="shared" si="30"/>
        <v/>
      </c>
      <c r="L305" s="89"/>
    </row>
    <row r="306" spans="1:12" s="39" customFormat="1" x14ac:dyDescent="0.55000000000000004">
      <c r="A306" s="40"/>
      <c r="B306" s="90" t="str">
        <f t="shared" si="28"/>
        <v/>
      </c>
      <c r="C306" s="91"/>
      <c r="D306" s="35" t="str">
        <f t="shared" si="34"/>
        <v/>
      </c>
      <c r="E306" s="88" t="str">
        <f t="shared" si="31"/>
        <v/>
      </c>
      <c r="F306" s="92"/>
      <c r="G306" s="87" t="str">
        <f t="shared" si="29"/>
        <v/>
      </c>
      <c r="H306" s="87"/>
      <c r="I306" s="36" t="str">
        <f t="shared" si="32"/>
        <v/>
      </c>
      <c r="J306" s="36" t="str">
        <f t="shared" si="33"/>
        <v/>
      </c>
      <c r="K306" s="88" t="str">
        <f t="shared" si="30"/>
        <v/>
      </c>
      <c r="L306" s="89"/>
    </row>
    <row r="307" spans="1:12" s="39" customFormat="1" x14ac:dyDescent="0.55000000000000004">
      <c r="A307" s="40"/>
      <c r="B307" s="90" t="str">
        <f t="shared" si="28"/>
        <v/>
      </c>
      <c r="C307" s="91"/>
      <c r="D307" s="35" t="str">
        <f t="shared" si="34"/>
        <v/>
      </c>
      <c r="E307" s="88" t="str">
        <f t="shared" si="31"/>
        <v/>
      </c>
      <c r="F307" s="92"/>
      <c r="G307" s="87" t="str">
        <f t="shared" si="29"/>
        <v/>
      </c>
      <c r="H307" s="87"/>
      <c r="I307" s="36" t="str">
        <f t="shared" si="32"/>
        <v/>
      </c>
      <c r="J307" s="36" t="str">
        <f t="shared" si="33"/>
        <v/>
      </c>
      <c r="K307" s="88" t="str">
        <f t="shared" si="30"/>
        <v/>
      </c>
      <c r="L307" s="89"/>
    </row>
    <row r="308" spans="1:12" s="39" customFormat="1" x14ac:dyDescent="0.55000000000000004">
      <c r="A308" s="40"/>
      <c r="B308" s="90" t="str">
        <f t="shared" si="28"/>
        <v/>
      </c>
      <c r="C308" s="91"/>
      <c r="D308" s="35" t="str">
        <f t="shared" si="34"/>
        <v/>
      </c>
      <c r="E308" s="88" t="str">
        <f t="shared" si="31"/>
        <v/>
      </c>
      <c r="F308" s="92"/>
      <c r="G308" s="87" t="str">
        <f t="shared" si="29"/>
        <v/>
      </c>
      <c r="H308" s="87"/>
      <c r="I308" s="36" t="str">
        <f t="shared" si="32"/>
        <v/>
      </c>
      <c r="J308" s="36" t="str">
        <f t="shared" si="33"/>
        <v/>
      </c>
      <c r="K308" s="88" t="str">
        <f t="shared" si="30"/>
        <v/>
      </c>
      <c r="L308" s="89"/>
    </row>
    <row r="309" spans="1:12" s="39" customFormat="1" x14ac:dyDescent="0.55000000000000004">
      <c r="A309" s="40"/>
      <c r="B309" s="90" t="str">
        <f t="shared" si="28"/>
        <v/>
      </c>
      <c r="C309" s="91"/>
      <c r="D309" s="35" t="str">
        <f t="shared" si="34"/>
        <v/>
      </c>
      <c r="E309" s="88" t="str">
        <f t="shared" si="31"/>
        <v/>
      </c>
      <c r="F309" s="92"/>
      <c r="G309" s="87" t="str">
        <f t="shared" si="29"/>
        <v/>
      </c>
      <c r="H309" s="87"/>
      <c r="I309" s="36" t="str">
        <f t="shared" si="32"/>
        <v/>
      </c>
      <c r="J309" s="36" t="str">
        <f t="shared" si="33"/>
        <v/>
      </c>
      <c r="K309" s="88" t="str">
        <f t="shared" si="30"/>
        <v/>
      </c>
      <c r="L309" s="89"/>
    </row>
    <row r="310" spans="1:12" s="39" customFormat="1" x14ac:dyDescent="0.55000000000000004">
      <c r="A310" s="40"/>
      <c r="B310" s="90" t="str">
        <f t="shared" si="28"/>
        <v/>
      </c>
      <c r="C310" s="91"/>
      <c r="D310" s="35" t="str">
        <f t="shared" si="34"/>
        <v/>
      </c>
      <c r="E310" s="88" t="str">
        <f t="shared" si="31"/>
        <v/>
      </c>
      <c r="F310" s="92"/>
      <c r="G310" s="87" t="str">
        <f t="shared" si="29"/>
        <v/>
      </c>
      <c r="H310" s="87"/>
      <c r="I310" s="36" t="str">
        <f t="shared" si="32"/>
        <v/>
      </c>
      <c r="J310" s="36" t="str">
        <f t="shared" si="33"/>
        <v/>
      </c>
      <c r="K310" s="88" t="str">
        <f t="shared" si="30"/>
        <v/>
      </c>
      <c r="L310" s="89"/>
    </row>
    <row r="311" spans="1:12" s="39" customFormat="1" x14ac:dyDescent="0.55000000000000004">
      <c r="A311" s="40"/>
      <c r="B311" s="90" t="str">
        <f t="shared" si="28"/>
        <v/>
      </c>
      <c r="C311" s="91"/>
      <c r="D311" s="35" t="str">
        <f t="shared" si="34"/>
        <v/>
      </c>
      <c r="E311" s="88" t="str">
        <f t="shared" si="31"/>
        <v/>
      </c>
      <c r="F311" s="92"/>
      <c r="G311" s="87" t="str">
        <f t="shared" si="29"/>
        <v/>
      </c>
      <c r="H311" s="87"/>
      <c r="I311" s="36" t="str">
        <f t="shared" si="32"/>
        <v/>
      </c>
      <c r="J311" s="36" t="str">
        <f t="shared" si="33"/>
        <v/>
      </c>
      <c r="K311" s="88" t="str">
        <f t="shared" si="30"/>
        <v/>
      </c>
      <c r="L311" s="89"/>
    </row>
    <row r="312" spans="1:12" s="39" customFormat="1" x14ac:dyDescent="0.55000000000000004">
      <c r="A312" s="40"/>
      <c r="B312" s="90" t="str">
        <f t="shared" si="28"/>
        <v/>
      </c>
      <c r="C312" s="91"/>
      <c r="D312" s="35" t="str">
        <f t="shared" si="34"/>
        <v/>
      </c>
      <c r="E312" s="88" t="str">
        <f t="shared" si="31"/>
        <v/>
      </c>
      <c r="F312" s="92"/>
      <c r="G312" s="87" t="str">
        <f t="shared" si="29"/>
        <v/>
      </c>
      <c r="H312" s="87"/>
      <c r="I312" s="36" t="str">
        <f t="shared" si="32"/>
        <v/>
      </c>
      <c r="J312" s="36" t="str">
        <f t="shared" si="33"/>
        <v/>
      </c>
      <c r="K312" s="88" t="str">
        <f t="shared" si="30"/>
        <v/>
      </c>
      <c r="L312" s="89"/>
    </row>
    <row r="313" spans="1:12" s="39" customFormat="1" x14ac:dyDescent="0.55000000000000004">
      <c r="A313" s="40"/>
      <c r="B313" s="90" t="str">
        <f t="shared" si="28"/>
        <v/>
      </c>
      <c r="C313" s="91"/>
      <c r="D313" s="35" t="str">
        <f t="shared" si="34"/>
        <v/>
      </c>
      <c r="E313" s="88" t="str">
        <f t="shared" si="31"/>
        <v/>
      </c>
      <c r="F313" s="92"/>
      <c r="G313" s="87" t="str">
        <f t="shared" si="29"/>
        <v/>
      </c>
      <c r="H313" s="87"/>
      <c r="I313" s="36" t="str">
        <f t="shared" si="32"/>
        <v/>
      </c>
      <c r="J313" s="36" t="str">
        <f t="shared" si="33"/>
        <v/>
      </c>
      <c r="K313" s="88" t="str">
        <f t="shared" si="30"/>
        <v/>
      </c>
      <c r="L313" s="89"/>
    </row>
    <row r="314" spans="1:12" s="39" customFormat="1" x14ac:dyDescent="0.55000000000000004">
      <c r="A314" s="40"/>
      <c r="B314" s="90" t="str">
        <f t="shared" si="28"/>
        <v/>
      </c>
      <c r="C314" s="91"/>
      <c r="D314" s="35" t="str">
        <f t="shared" si="34"/>
        <v/>
      </c>
      <c r="E314" s="88" t="str">
        <f t="shared" si="31"/>
        <v/>
      </c>
      <c r="F314" s="92"/>
      <c r="G314" s="87" t="str">
        <f t="shared" si="29"/>
        <v/>
      </c>
      <c r="H314" s="87"/>
      <c r="I314" s="36" t="str">
        <f t="shared" si="32"/>
        <v/>
      </c>
      <c r="J314" s="36" t="str">
        <f t="shared" si="33"/>
        <v/>
      </c>
      <c r="K314" s="88" t="str">
        <f t="shared" si="30"/>
        <v/>
      </c>
      <c r="L314" s="89"/>
    </row>
    <row r="315" spans="1:12" s="39" customFormat="1" x14ac:dyDescent="0.55000000000000004">
      <c r="A315" s="40"/>
      <c r="B315" s="90" t="str">
        <f t="shared" si="28"/>
        <v/>
      </c>
      <c r="C315" s="91"/>
      <c r="D315" s="35" t="str">
        <f t="shared" si="34"/>
        <v/>
      </c>
      <c r="E315" s="88" t="str">
        <f t="shared" si="31"/>
        <v/>
      </c>
      <c r="F315" s="92"/>
      <c r="G315" s="87" t="str">
        <f t="shared" si="29"/>
        <v/>
      </c>
      <c r="H315" s="87"/>
      <c r="I315" s="36" t="str">
        <f t="shared" si="32"/>
        <v/>
      </c>
      <c r="J315" s="36" t="str">
        <f t="shared" si="33"/>
        <v/>
      </c>
      <c r="K315" s="88" t="str">
        <f t="shared" si="30"/>
        <v/>
      </c>
      <c r="L315" s="89"/>
    </row>
    <row r="316" spans="1:12" s="39" customFormat="1" x14ac:dyDescent="0.55000000000000004">
      <c r="A316" s="40"/>
      <c r="B316" s="90" t="str">
        <f t="shared" si="28"/>
        <v/>
      </c>
      <c r="C316" s="91"/>
      <c r="D316" s="35" t="str">
        <f t="shared" si="34"/>
        <v/>
      </c>
      <c r="E316" s="88" t="str">
        <f t="shared" si="31"/>
        <v/>
      </c>
      <c r="F316" s="92"/>
      <c r="G316" s="87" t="str">
        <f t="shared" si="29"/>
        <v/>
      </c>
      <c r="H316" s="87"/>
      <c r="I316" s="36" t="str">
        <f t="shared" si="32"/>
        <v/>
      </c>
      <c r="J316" s="36" t="str">
        <f t="shared" si="33"/>
        <v/>
      </c>
      <c r="K316" s="88" t="str">
        <f t="shared" si="30"/>
        <v/>
      </c>
      <c r="L316" s="89"/>
    </row>
    <row r="317" spans="1:12" s="39" customFormat="1" x14ac:dyDescent="0.55000000000000004">
      <c r="A317" s="40"/>
      <c r="B317" s="90" t="str">
        <f t="shared" si="28"/>
        <v/>
      </c>
      <c r="C317" s="91"/>
      <c r="D317" s="35" t="str">
        <f t="shared" si="34"/>
        <v/>
      </c>
      <c r="E317" s="88" t="str">
        <f t="shared" si="31"/>
        <v/>
      </c>
      <c r="F317" s="92"/>
      <c r="G317" s="87" t="str">
        <f t="shared" si="29"/>
        <v/>
      </c>
      <c r="H317" s="87"/>
      <c r="I317" s="36" t="str">
        <f t="shared" si="32"/>
        <v/>
      </c>
      <c r="J317" s="36" t="str">
        <f t="shared" si="33"/>
        <v/>
      </c>
      <c r="K317" s="88" t="str">
        <f t="shared" si="30"/>
        <v/>
      </c>
      <c r="L317" s="89"/>
    </row>
    <row r="318" spans="1:12" s="39" customFormat="1" x14ac:dyDescent="0.55000000000000004">
      <c r="A318" s="40"/>
      <c r="B318" s="90" t="str">
        <f t="shared" si="28"/>
        <v/>
      </c>
      <c r="C318" s="91"/>
      <c r="D318" s="35" t="str">
        <f t="shared" si="34"/>
        <v/>
      </c>
      <c r="E318" s="88" t="str">
        <f t="shared" si="31"/>
        <v/>
      </c>
      <c r="F318" s="92"/>
      <c r="G318" s="87" t="str">
        <f t="shared" si="29"/>
        <v/>
      </c>
      <c r="H318" s="87"/>
      <c r="I318" s="36" t="str">
        <f t="shared" si="32"/>
        <v/>
      </c>
      <c r="J318" s="36" t="str">
        <f t="shared" si="33"/>
        <v/>
      </c>
      <c r="K318" s="88" t="str">
        <f t="shared" si="30"/>
        <v/>
      </c>
      <c r="L318" s="89"/>
    </row>
    <row r="319" spans="1:12" s="39" customFormat="1" x14ac:dyDescent="0.55000000000000004">
      <c r="A319" s="40"/>
      <c r="B319" s="90" t="str">
        <f t="shared" si="28"/>
        <v/>
      </c>
      <c r="C319" s="91"/>
      <c r="D319" s="35" t="str">
        <f t="shared" si="34"/>
        <v/>
      </c>
      <c r="E319" s="88" t="str">
        <f t="shared" si="31"/>
        <v/>
      </c>
      <c r="F319" s="92"/>
      <c r="G319" s="87" t="str">
        <f t="shared" si="29"/>
        <v/>
      </c>
      <c r="H319" s="87"/>
      <c r="I319" s="36" t="str">
        <f t="shared" si="32"/>
        <v/>
      </c>
      <c r="J319" s="36" t="str">
        <f t="shared" si="33"/>
        <v/>
      </c>
      <c r="K319" s="88" t="str">
        <f t="shared" si="30"/>
        <v/>
      </c>
      <c r="L319" s="89"/>
    </row>
    <row r="320" spans="1:12" s="39" customFormat="1" x14ac:dyDescent="0.55000000000000004">
      <c r="A320" s="40"/>
      <c r="B320" s="90" t="str">
        <f t="shared" si="28"/>
        <v/>
      </c>
      <c r="C320" s="91"/>
      <c r="D320" s="35" t="str">
        <f t="shared" si="34"/>
        <v/>
      </c>
      <c r="E320" s="88" t="str">
        <f t="shared" si="31"/>
        <v/>
      </c>
      <c r="F320" s="92"/>
      <c r="G320" s="87" t="str">
        <f t="shared" si="29"/>
        <v/>
      </c>
      <c r="H320" s="87"/>
      <c r="I320" s="36" t="str">
        <f t="shared" si="32"/>
        <v/>
      </c>
      <c r="J320" s="36" t="str">
        <f t="shared" si="33"/>
        <v/>
      </c>
      <c r="K320" s="88" t="str">
        <f t="shared" si="30"/>
        <v/>
      </c>
      <c r="L320" s="89"/>
    </row>
    <row r="321" spans="1:12" s="39" customFormat="1" x14ac:dyDescent="0.55000000000000004">
      <c r="A321" s="40"/>
      <c r="B321" s="90" t="str">
        <f t="shared" si="28"/>
        <v/>
      </c>
      <c r="C321" s="91"/>
      <c r="D321" s="35" t="str">
        <f t="shared" si="34"/>
        <v/>
      </c>
      <c r="E321" s="88" t="str">
        <f t="shared" si="31"/>
        <v/>
      </c>
      <c r="F321" s="92"/>
      <c r="G321" s="87" t="str">
        <f t="shared" si="29"/>
        <v/>
      </c>
      <c r="H321" s="87"/>
      <c r="I321" s="36" t="str">
        <f t="shared" si="32"/>
        <v/>
      </c>
      <c r="J321" s="36" t="str">
        <f t="shared" si="33"/>
        <v/>
      </c>
      <c r="K321" s="88" t="str">
        <f t="shared" si="30"/>
        <v/>
      </c>
      <c r="L321" s="89"/>
    </row>
    <row r="322" spans="1:12" s="39" customFormat="1" x14ac:dyDescent="0.55000000000000004">
      <c r="A322" s="40"/>
      <c r="B322" s="90" t="str">
        <f t="shared" si="28"/>
        <v/>
      </c>
      <c r="C322" s="91"/>
      <c r="D322" s="35" t="str">
        <f t="shared" si="34"/>
        <v/>
      </c>
      <c r="E322" s="88" t="str">
        <f t="shared" si="31"/>
        <v/>
      </c>
      <c r="F322" s="92"/>
      <c r="G322" s="87" t="str">
        <f t="shared" si="29"/>
        <v/>
      </c>
      <c r="H322" s="87"/>
      <c r="I322" s="36" t="str">
        <f t="shared" si="32"/>
        <v/>
      </c>
      <c r="J322" s="36" t="str">
        <f t="shared" si="33"/>
        <v/>
      </c>
      <c r="K322" s="88" t="str">
        <f t="shared" si="30"/>
        <v/>
      </c>
      <c r="L322" s="89"/>
    </row>
    <row r="323" spans="1:12" s="39" customFormat="1" x14ac:dyDescent="0.55000000000000004">
      <c r="A323" s="40"/>
      <c r="B323" s="90" t="str">
        <f t="shared" si="28"/>
        <v/>
      </c>
      <c r="C323" s="91"/>
      <c r="D323" s="35" t="str">
        <f t="shared" si="34"/>
        <v/>
      </c>
      <c r="E323" s="88" t="str">
        <f t="shared" si="31"/>
        <v/>
      </c>
      <c r="F323" s="92"/>
      <c r="G323" s="87" t="str">
        <f t="shared" si="29"/>
        <v/>
      </c>
      <c r="H323" s="87"/>
      <c r="I323" s="36" t="str">
        <f t="shared" si="32"/>
        <v/>
      </c>
      <c r="J323" s="36" t="str">
        <f t="shared" si="33"/>
        <v/>
      </c>
      <c r="K323" s="88" t="str">
        <f t="shared" si="30"/>
        <v/>
      </c>
      <c r="L323" s="89"/>
    </row>
    <row r="324" spans="1:12" s="39" customFormat="1" x14ac:dyDescent="0.55000000000000004">
      <c r="A324" s="40"/>
      <c r="B324" s="90" t="str">
        <f t="shared" si="28"/>
        <v/>
      </c>
      <c r="C324" s="91"/>
      <c r="D324" s="35" t="str">
        <f t="shared" si="34"/>
        <v/>
      </c>
      <c r="E324" s="88" t="str">
        <f t="shared" si="31"/>
        <v/>
      </c>
      <c r="F324" s="92"/>
      <c r="G324" s="87" t="str">
        <f t="shared" si="29"/>
        <v/>
      </c>
      <c r="H324" s="87"/>
      <c r="I324" s="36" t="str">
        <f t="shared" si="32"/>
        <v/>
      </c>
      <c r="J324" s="36" t="str">
        <f t="shared" si="33"/>
        <v/>
      </c>
      <c r="K324" s="88" t="str">
        <f t="shared" si="30"/>
        <v/>
      </c>
      <c r="L324" s="89"/>
    </row>
    <row r="325" spans="1:12" s="39" customFormat="1" x14ac:dyDescent="0.55000000000000004">
      <c r="A325" s="40"/>
      <c r="B325" s="90" t="str">
        <f t="shared" si="28"/>
        <v/>
      </c>
      <c r="C325" s="91"/>
      <c r="D325" s="35" t="str">
        <f t="shared" si="34"/>
        <v/>
      </c>
      <c r="E325" s="88" t="str">
        <f t="shared" si="31"/>
        <v/>
      </c>
      <c r="F325" s="92"/>
      <c r="G325" s="87" t="str">
        <f t="shared" si="29"/>
        <v/>
      </c>
      <c r="H325" s="87"/>
      <c r="I325" s="36" t="str">
        <f t="shared" si="32"/>
        <v/>
      </c>
      <c r="J325" s="36" t="str">
        <f t="shared" si="33"/>
        <v/>
      </c>
      <c r="K325" s="88" t="str">
        <f t="shared" si="30"/>
        <v/>
      </c>
      <c r="L325" s="89"/>
    </row>
    <row r="326" spans="1:12" s="39" customFormat="1" x14ac:dyDescent="0.55000000000000004">
      <c r="A326" s="40"/>
      <c r="B326" s="90" t="str">
        <f t="shared" si="28"/>
        <v/>
      </c>
      <c r="C326" s="91"/>
      <c r="D326" s="35" t="str">
        <f t="shared" si="34"/>
        <v/>
      </c>
      <c r="E326" s="88" t="str">
        <f t="shared" si="31"/>
        <v/>
      </c>
      <c r="F326" s="92"/>
      <c r="G326" s="87" t="str">
        <f t="shared" si="29"/>
        <v/>
      </c>
      <c r="H326" s="87"/>
      <c r="I326" s="36" t="str">
        <f t="shared" si="32"/>
        <v/>
      </c>
      <c r="J326" s="36" t="str">
        <f t="shared" si="33"/>
        <v/>
      </c>
      <c r="K326" s="88" t="str">
        <f t="shared" si="30"/>
        <v/>
      </c>
      <c r="L326" s="89"/>
    </row>
    <row r="327" spans="1:12" s="39" customFormat="1" x14ac:dyDescent="0.55000000000000004">
      <c r="A327" s="40"/>
      <c r="B327" s="90" t="str">
        <f t="shared" si="28"/>
        <v/>
      </c>
      <c r="C327" s="91"/>
      <c r="D327" s="35" t="str">
        <f t="shared" si="34"/>
        <v/>
      </c>
      <c r="E327" s="88" t="str">
        <f t="shared" si="31"/>
        <v/>
      </c>
      <c r="F327" s="92"/>
      <c r="G327" s="87" t="str">
        <f t="shared" si="29"/>
        <v/>
      </c>
      <c r="H327" s="87"/>
      <c r="I327" s="36" t="str">
        <f t="shared" si="32"/>
        <v/>
      </c>
      <c r="J327" s="36" t="str">
        <f t="shared" si="33"/>
        <v/>
      </c>
      <c r="K327" s="88" t="str">
        <f t="shared" si="30"/>
        <v/>
      </c>
      <c r="L327" s="89"/>
    </row>
    <row r="328" spans="1:12" s="39" customFormat="1" x14ac:dyDescent="0.55000000000000004">
      <c r="A328" s="40"/>
      <c r="B328" s="90" t="str">
        <f t="shared" si="28"/>
        <v/>
      </c>
      <c r="C328" s="91"/>
      <c r="D328" s="35" t="str">
        <f t="shared" si="34"/>
        <v/>
      </c>
      <c r="E328" s="88" t="str">
        <f t="shared" si="31"/>
        <v/>
      </c>
      <c r="F328" s="92"/>
      <c r="G328" s="87" t="str">
        <f t="shared" si="29"/>
        <v/>
      </c>
      <c r="H328" s="87"/>
      <c r="I328" s="36" t="str">
        <f t="shared" si="32"/>
        <v/>
      </c>
      <c r="J328" s="36" t="str">
        <f t="shared" si="33"/>
        <v/>
      </c>
      <c r="K328" s="88" t="str">
        <f t="shared" si="30"/>
        <v/>
      </c>
      <c r="L328" s="89"/>
    </row>
    <row r="329" spans="1:12" s="39" customFormat="1" x14ac:dyDescent="0.55000000000000004">
      <c r="A329" s="40"/>
      <c r="B329" s="90" t="str">
        <f t="shared" si="28"/>
        <v/>
      </c>
      <c r="C329" s="91"/>
      <c r="D329" s="35" t="str">
        <f t="shared" si="34"/>
        <v/>
      </c>
      <c r="E329" s="88" t="str">
        <f t="shared" si="31"/>
        <v/>
      </c>
      <c r="F329" s="92"/>
      <c r="G329" s="87" t="str">
        <f t="shared" si="29"/>
        <v/>
      </c>
      <c r="H329" s="87"/>
      <c r="I329" s="36" t="str">
        <f t="shared" si="32"/>
        <v/>
      </c>
      <c r="J329" s="36" t="str">
        <f t="shared" si="33"/>
        <v/>
      </c>
      <c r="K329" s="88" t="str">
        <f t="shared" si="30"/>
        <v/>
      </c>
      <c r="L329" s="89"/>
    </row>
    <row r="330" spans="1:12" s="39" customFormat="1" x14ac:dyDescent="0.55000000000000004">
      <c r="A330" s="40"/>
      <c r="B330" s="90" t="str">
        <f t="shared" ref="B330:B393" si="35">IF($K$3="","",IF(ROW()&lt;=$K$4+9,ROW()-9,""))</f>
        <v/>
      </c>
      <c r="C330" s="91"/>
      <c r="D330" s="35" t="str">
        <f t="shared" si="34"/>
        <v/>
      </c>
      <c r="E330" s="88" t="str">
        <f t="shared" si="31"/>
        <v/>
      </c>
      <c r="F330" s="92"/>
      <c r="G330" s="87" t="str">
        <f t="shared" ref="G330:G393" si="36">IF($B330="","",$K$3)</f>
        <v/>
      </c>
      <c r="H330" s="87"/>
      <c r="I330" s="36" t="str">
        <f t="shared" si="32"/>
        <v/>
      </c>
      <c r="J330" s="36" t="str">
        <f t="shared" si="33"/>
        <v/>
      </c>
      <c r="K330" s="88" t="str">
        <f t="shared" ref="K330:K393" si="37">IF($B330="","",$E330*(1+$F$4/$F$6)-$G330)</f>
        <v/>
      </c>
      <c r="L330" s="89"/>
    </row>
    <row r="331" spans="1:12" s="39" customFormat="1" x14ac:dyDescent="0.55000000000000004">
      <c r="A331" s="40"/>
      <c r="B331" s="90" t="str">
        <f t="shared" si="35"/>
        <v/>
      </c>
      <c r="C331" s="91"/>
      <c r="D331" s="35" t="str">
        <f t="shared" si="34"/>
        <v/>
      </c>
      <c r="E331" s="88" t="str">
        <f t="shared" ref="E331:E394" si="38">IF($B331="","",$K330)</f>
        <v/>
      </c>
      <c r="F331" s="92"/>
      <c r="G331" s="87" t="str">
        <f t="shared" si="36"/>
        <v/>
      </c>
      <c r="H331" s="87"/>
      <c r="I331" s="36" t="str">
        <f t="shared" ref="I331:I394" si="39">IF($B331="","",-PPMT($F$4/$F$6,$B331,$K$4,$F$3))</f>
        <v/>
      </c>
      <c r="J331" s="36" t="str">
        <f t="shared" ref="J331:J394" si="40">IF($B331="","",-IPMT($F$4/$F$6,$B331,$K$4,$F$3))</f>
        <v/>
      </c>
      <c r="K331" s="88" t="str">
        <f t="shared" si="37"/>
        <v/>
      </c>
      <c r="L331" s="89"/>
    </row>
    <row r="332" spans="1:12" s="39" customFormat="1" x14ac:dyDescent="0.55000000000000004">
      <c r="A332" s="40"/>
      <c r="B332" s="90" t="str">
        <f t="shared" si="35"/>
        <v/>
      </c>
      <c r="C332" s="91"/>
      <c r="D332" s="35" t="str">
        <f t="shared" si="34"/>
        <v/>
      </c>
      <c r="E332" s="88" t="str">
        <f t="shared" si="38"/>
        <v/>
      </c>
      <c r="F332" s="92"/>
      <c r="G332" s="87" t="str">
        <f t="shared" si="36"/>
        <v/>
      </c>
      <c r="H332" s="87"/>
      <c r="I332" s="36" t="str">
        <f t="shared" si="39"/>
        <v/>
      </c>
      <c r="J332" s="36" t="str">
        <f t="shared" si="40"/>
        <v/>
      </c>
      <c r="K332" s="88" t="str">
        <f t="shared" si="37"/>
        <v/>
      </c>
      <c r="L332" s="89"/>
    </row>
    <row r="333" spans="1:12" s="39" customFormat="1" x14ac:dyDescent="0.55000000000000004">
      <c r="A333" s="40"/>
      <c r="B333" s="90" t="str">
        <f t="shared" si="35"/>
        <v/>
      </c>
      <c r="C333" s="91"/>
      <c r="D333" s="35" t="str">
        <f t="shared" ref="D333:D396" si="41">IF(OR($B333="",$F$7=""),"",IF(DAY(DATE(YEAR($F$7),MONTH($F$7)+12*$B333/$F$6,DAY($F$7)))&lt;&gt;DAY($F$7),DATE(YEAR($F$7),MONTH($F$7)+12*$B333/$F$6,DAY($F$7))-DAY(DATE(YEAR($F$7),MONTH($F$7)+12*$B333/$F$6,DAY($F$7))),DATE(YEAR($F$7),MONTH($F$7)+12*$B333/$F$6,DAY($F$7))))</f>
        <v/>
      </c>
      <c r="E333" s="88" t="str">
        <f t="shared" si="38"/>
        <v/>
      </c>
      <c r="F333" s="92"/>
      <c r="G333" s="87" t="str">
        <f t="shared" si="36"/>
        <v/>
      </c>
      <c r="H333" s="87"/>
      <c r="I333" s="36" t="str">
        <f t="shared" si="39"/>
        <v/>
      </c>
      <c r="J333" s="36" t="str">
        <f t="shared" si="40"/>
        <v/>
      </c>
      <c r="K333" s="88" t="str">
        <f t="shared" si="37"/>
        <v/>
      </c>
      <c r="L333" s="89"/>
    </row>
    <row r="334" spans="1:12" s="39" customFormat="1" x14ac:dyDescent="0.55000000000000004">
      <c r="A334" s="40"/>
      <c r="B334" s="90" t="str">
        <f t="shared" si="35"/>
        <v/>
      </c>
      <c r="C334" s="91"/>
      <c r="D334" s="35" t="str">
        <f t="shared" si="41"/>
        <v/>
      </c>
      <c r="E334" s="88" t="str">
        <f t="shared" si="38"/>
        <v/>
      </c>
      <c r="F334" s="92"/>
      <c r="G334" s="87" t="str">
        <f t="shared" si="36"/>
        <v/>
      </c>
      <c r="H334" s="87"/>
      <c r="I334" s="36" t="str">
        <f t="shared" si="39"/>
        <v/>
      </c>
      <c r="J334" s="36" t="str">
        <f t="shared" si="40"/>
        <v/>
      </c>
      <c r="K334" s="88" t="str">
        <f t="shared" si="37"/>
        <v/>
      </c>
      <c r="L334" s="89"/>
    </row>
    <row r="335" spans="1:12" s="39" customFormat="1" x14ac:dyDescent="0.55000000000000004">
      <c r="A335" s="40"/>
      <c r="B335" s="90" t="str">
        <f t="shared" si="35"/>
        <v/>
      </c>
      <c r="C335" s="91"/>
      <c r="D335" s="35" t="str">
        <f t="shared" si="41"/>
        <v/>
      </c>
      <c r="E335" s="88" t="str">
        <f t="shared" si="38"/>
        <v/>
      </c>
      <c r="F335" s="92"/>
      <c r="G335" s="87" t="str">
        <f t="shared" si="36"/>
        <v/>
      </c>
      <c r="H335" s="87"/>
      <c r="I335" s="36" t="str">
        <f t="shared" si="39"/>
        <v/>
      </c>
      <c r="J335" s="36" t="str">
        <f t="shared" si="40"/>
        <v/>
      </c>
      <c r="K335" s="88" t="str">
        <f t="shared" si="37"/>
        <v/>
      </c>
      <c r="L335" s="89"/>
    </row>
    <row r="336" spans="1:12" s="39" customFormat="1" x14ac:dyDescent="0.55000000000000004">
      <c r="A336" s="40"/>
      <c r="B336" s="90" t="str">
        <f t="shared" si="35"/>
        <v/>
      </c>
      <c r="C336" s="91"/>
      <c r="D336" s="35" t="str">
        <f t="shared" si="41"/>
        <v/>
      </c>
      <c r="E336" s="88" t="str">
        <f t="shared" si="38"/>
        <v/>
      </c>
      <c r="F336" s="92"/>
      <c r="G336" s="87" t="str">
        <f t="shared" si="36"/>
        <v/>
      </c>
      <c r="H336" s="87"/>
      <c r="I336" s="36" t="str">
        <f t="shared" si="39"/>
        <v/>
      </c>
      <c r="J336" s="36" t="str">
        <f t="shared" si="40"/>
        <v/>
      </c>
      <c r="K336" s="88" t="str">
        <f t="shared" si="37"/>
        <v/>
      </c>
      <c r="L336" s="89"/>
    </row>
    <row r="337" spans="1:12" s="39" customFormat="1" x14ac:dyDescent="0.55000000000000004">
      <c r="A337" s="40"/>
      <c r="B337" s="90" t="str">
        <f t="shared" si="35"/>
        <v/>
      </c>
      <c r="C337" s="91"/>
      <c r="D337" s="35" t="str">
        <f t="shared" si="41"/>
        <v/>
      </c>
      <c r="E337" s="88" t="str">
        <f t="shared" si="38"/>
        <v/>
      </c>
      <c r="F337" s="92"/>
      <c r="G337" s="87" t="str">
        <f t="shared" si="36"/>
        <v/>
      </c>
      <c r="H337" s="87"/>
      <c r="I337" s="36" t="str">
        <f t="shared" si="39"/>
        <v/>
      </c>
      <c r="J337" s="36" t="str">
        <f t="shared" si="40"/>
        <v/>
      </c>
      <c r="K337" s="88" t="str">
        <f t="shared" si="37"/>
        <v/>
      </c>
      <c r="L337" s="89"/>
    </row>
    <row r="338" spans="1:12" s="39" customFormat="1" x14ac:dyDescent="0.55000000000000004">
      <c r="A338" s="40"/>
      <c r="B338" s="90" t="str">
        <f t="shared" si="35"/>
        <v/>
      </c>
      <c r="C338" s="91"/>
      <c r="D338" s="35" t="str">
        <f t="shared" si="41"/>
        <v/>
      </c>
      <c r="E338" s="88" t="str">
        <f t="shared" si="38"/>
        <v/>
      </c>
      <c r="F338" s="92"/>
      <c r="G338" s="87" t="str">
        <f t="shared" si="36"/>
        <v/>
      </c>
      <c r="H338" s="87"/>
      <c r="I338" s="36" t="str">
        <f t="shared" si="39"/>
        <v/>
      </c>
      <c r="J338" s="36" t="str">
        <f t="shared" si="40"/>
        <v/>
      </c>
      <c r="K338" s="88" t="str">
        <f t="shared" si="37"/>
        <v/>
      </c>
      <c r="L338" s="89"/>
    </row>
    <row r="339" spans="1:12" s="39" customFormat="1" x14ac:dyDescent="0.55000000000000004">
      <c r="A339" s="40"/>
      <c r="B339" s="90" t="str">
        <f t="shared" si="35"/>
        <v/>
      </c>
      <c r="C339" s="91"/>
      <c r="D339" s="35" t="str">
        <f t="shared" si="41"/>
        <v/>
      </c>
      <c r="E339" s="88" t="str">
        <f t="shared" si="38"/>
        <v/>
      </c>
      <c r="F339" s="92"/>
      <c r="G339" s="87" t="str">
        <f t="shared" si="36"/>
        <v/>
      </c>
      <c r="H339" s="87"/>
      <c r="I339" s="36" t="str">
        <f t="shared" si="39"/>
        <v/>
      </c>
      <c r="J339" s="36" t="str">
        <f t="shared" si="40"/>
        <v/>
      </c>
      <c r="K339" s="88" t="str">
        <f t="shared" si="37"/>
        <v/>
      </c>
      <c r="L339" s="89"/>
    </row>
    <row r="340" spans="1:12" s="39" customFormat="1" x14ac:dyDescent="0.55000000000000004">
      <c r="A340" s="40"/>
      <c r="B340" s="90" t="str">
        <f t="shared" si="35"/>
        <v/>
      </c>
      <c r="C340" s="91"/>
      <c r="D340" s="35" t="str">
        <f t="shared" si="41"/>
        <v/>
      </c>
      <c r="E340" s="88" t="str">
        <f t="shared" si="38"/>
        <v/>
      </c>
      <c r="F340" s="92"/>
      <c r="G340" s="87" t="str">
        <f t="shared" si="36"/>
        <v/>
      </c>
      <c r="H340" s="87"/>
      <c r="I340" s="36" t="str">
        <f t="shared" si="39"/>
        <v/>
      </c>
      <c r="J340" s="36" t="str">
        <f t="shared" si="40"/>
        <v/>
      </c>
      <c r="K340" s="88" t="str">
        <f t="shared" si="37"/>
        <v/>
      </c>
      <c r="L340" s="89"/>
    </row>
    <row r="341" spans="1:12" s="39" customFormat="1" x14ac:dyDescent="0.55000000000000004">
      <c r="A341" s="40"/>
      <c r="B341" s="90" t="str">
        <f t="shared" si="35"/>
        <v/>
      </c>
      <c r="C341" s="91"/>
      <c r="D341" s="35" t="str">
        <f t="shared" si="41"/>
        <v/>
      </c>
      <c r="E341" s="88" t="str">
        <f t="shared" si="38"/>
        <v/>
      </c>
      <c r="F341" s="92"/>
      <c r="G341" s="87" t="str">
        <f t="shared" si="36"/>
        <v/>
      </c>
      <c r="H341" s="87"/>
      <c r="I341" s="36" t="str">
        <f t="shared" si="39"/>
        <v/>
      </c>
      <c r="J341" s="36" t="str">
        <f t="shared" si="40"/>
        <v/>
      </c>
      <c r="K341" s="88" t="str">
        <f t="shared" si="37"/>
        <v/>
      </c>
      <c r="L341" s="89"/>
    </row>
    <row r="342" spans="1:12" s="39" customFormat="1" x14ac:dyDescent="0.55000000000000004">
      <c r="A342" s="40"/>
      <c r="B342" s="90" t="str">
        <f t="shared" si="35"/>
        <v/>
      </c>
      <c r="C342" s="91"/>
      <c r="D342" s="35" t="str">
        <f t="shared" si="41"/>
        <v/>
      </c>
      <c r="E342" s="88" t="str">
        <f t="shared" si="38"/>
        <v/>
      </c>
      <c r="F342" s="92"/>
      <c r="G342" s="87" t="str">
        <f t="shared" si="36"/>
        <v/>
      </c>
      <c r="H342" s="87"/>
      <c r="I342" s="36" t="str">
        <f t="shared" si="39"/>
        <v/>
      </c>
      <c r="J342" s="36" t="str">
        <f t="shared" si="40"/>
        <v/>
      </c>
      <c r="K342" s="88" t="str">
        <f t="shared" si="37"/>
        <v/>
      </c>
      <c r="L342" s="89"/>
    </row>
    <row r="343" spans="1:12" s="39" customFormat="1" x14ac:dyDescent="0.55000000000000004">
      <c r="A343" s="40"/>
      <c r="B343" s="90" t="str">
        <f t="shared" si="35"/>
        <v/>
      </c>
      <c r="C343" s="91"/>
      <c r="D343" s="35" t="str">
        <f t="shared" si="41"/>
        <v/>
      </c>
      <c r="E343" s="88" t="str">
        <f t="shared" si="38"/>
        <v/>
      </c>
      <c r="F343" s="92"/>
      <c r="G343" s="87" t="str">
        <f t="shared" si="36"/>
        <v/>
      </c>
      <c r="H343" s="87"/>
      <c r="I343" s="36" t="str">
        <f t="shared" si="39"/>
        <v/>
      </c>
      <c r="J343" s="36" t="str">
        <f t="shared" si="40"/>
        <v/>
      </c>
      <c r="K343" s="88" t="str">
        <f t="shared" si="37"/>
        <v/>
      </c>
      <c r="L343" s="89"/>
    </row>
    <row r="344" spans="1:12" s="39" customFormat="1" x14ac:dyDescent="0.55000000000000004">
      <c r="A344" s="40"/>
      <c r="B344" s="90" t="str">
        <f t="shared" si="35"/>
        <v/>
      </c>
      <c r="C344" s="91"/>
      <c r="D344" s="35" t="str">
        <f t="shared" si="41"/>
        <v/>
      </c>
      <c r="E344" s="88" t="str">
        <f t="shared" si="38"/>
        <v/>
      </c>
      <c r="F344" s="92"/>
      <c r="G344" s="87" t="str">
        <f t="shared" si="36"/>
        <v/>
      </c>
      <c r="H344" s="87"/>
      <c r="I344" s="36" t="str">
        <f t="shared" si="39"/>
        <v/>
      </c>
      <c r="J344" s="36" t="str">
        <f t="shared" si="40"/>
        <v/>
      </c>
      <c r="K344" s="88" t="str">
        <f t="shared" si="37"/>
        <v/>
      </c>
      <c r="L344" s="89"/>
    </row>
    <row r="345" spans="1:12" s="39" customFormat="1" x14ac:dyDescent="0.55000000000000004">
      <c r="A345" s="40"/>
      <c r="B345" s="90" t="str">
        <f t="shared" si="35"/>
        <v/>
      </c>
      <c r="C345" s="91"/>
      <c r="D345" s="35" t="str">
        <f t="shared" si="41"/>
        <v/>
      </c>
      <c r="E345" s="88" t="str">
        <f t="shared" si="38"/>
        <v/>
      </c>
      <c r="F345" s="92"/>
      <c r="G345" s="87" t="str">
        <f t="shared" si="36"/>
        <v/>
      </c>
      <c r="H345" s="87"/>
      <c r="I345" s="36" t="str">
        <f t="shared" si="39"/>
        <v/>
      </c>
      <c r="J345" s="36" t="str">
        <f t="shared" si="40"/>
        <v/>
      </c>
      <c r="K345" s="88" t="str">
        <f t="shared" si="37"/>
        <v/>
      </c>
      <c r="L345" s="89"/>
    </row>
    <row r="346" spans="1:12" s="39" customFormat="1" x14ac:dyDescent="0.55000000000000004">
      <c r="A346" s="40"/>
      <c r="B346" s="90" t="str">
        <f t="shared" si="35"/>
        <v/>
      </c>
      <c r="C346" s="91"/>
      <c r="D346" s="35" t="str">
        <f t="shared" si="41"/>
        <v/>
      </c>
      <c r="E346" s="88" t="str">
        <f t="shared" si="38"/>
        <v/>
      </c>
      <c r="F346" s="92"/>
      <c r="G346" s="87" t="str">
        <f t="shared" si="36"/>
        <v/>
      </c>
      <c r="H346" s="87"/>
      <c r="I346" s="36" t="str">
        <f t="shared" si="39"/>
        <v/>
      </c>
      <c r="J346" s="36" t="str">
        <f t="shared" si="40"/>
        <v/>
      </c>
      <c r="K346" s="88" t="str">
        <f t="shared" si="37"/>
        <v/>
      </c>
      <c r="L346" s="89"/>
    </row>
    <row r="347" spans="1:12" s="39" customFormat="1" x14ac:dyDescent="0.55000000000000004">
      <c r="A347" s="40"/>
      <c r="B347" s="90" t="str">
        <f t="shared" si="35"/>
        <v/>
      </c>
      <c r="C347" s="91"/>
      <c r="D347" s="35" t="str">
        <f t="shared" si="41"/>
        <v/>
      </c>
      <c r="E347" s="88" t="str">
        <f t="shared" si="38"/>
        <v/>
      </c>
      <c r="F347" s="92"/>
      <c r="G347" s="87" t="str">
        <f t="shared" si="36"/>
        <v/>
      </c>
      <c r="H347" s="87"/>
      <c r="I347" s="36" t="str">
        <f t="shared" si="39"/>
        <v/>
      </c>
      <c r="J347" s="36" t="str">
        <f t="shared" si="40"/>
        <v/>
      </c>
      <c r="K347" s="88" t="str">
        <f t="shared" si="37"/>
        <v/>
      </c>
      <c r="L347" s="89"/>
    </row>
    <row r="348" spans="1:12" s="39" customFormat="1" x14ac:dyDescent="0.55000000000000004">
      <c r="A348" s="40"/>
      <c r="B348" s="90" t="str">
        <f t="shared" si="35"/>
        <v/>
      </c>
      <c r="C348" s="91"/>
      <c r="D348" s="35" t="str">
        <f t="shared" si="41"/>
        <v/>
      </c>
      <c r="E348" s="88" t="str">
        <f t="shared" si="38"/>
        <v/>
      </c>
      <c r="F348" s="92"/>
      <c r="G348" s="87" t="str">
        <f t="shared" si="36"/>
        <v/>
      </c>
      <c r="H348" s="87"/>
      <c r="I348" s="36" t="str">
        <f t="shared" si="39"/>
        <v/>
      </c>
      <c r="J348" s="36" t="str">
        <f t="shared" si="40"/>
        <v/>
      </c>
      <c r="K348" s="88" t="str">
        <f t="shared" si="37"/>
        <v/>
      </c>
      <c r="L348" s="89"/>
    </row>
    <row r="349" spans="1:12" s="39" customFormat="1" x14ac:dyDescent="0.55000000000000004">
      <c r="A349" s="40"/>
      <c r="B349" s="90" t="str">
        <f t="shared" si="35"/>
        <v/>
      </c>
      <c r="C349" s="91"/>
      <c r="D349" s="35" t="str">
        <f t="shared" si="41"/>
        <v/>
      </c>
      <c r="E349" s="88" t="str">
        <f t="shared" si="38"/>
        <v/>
      </c>
      <c r="F349" s="92"/>
      <c r="G349" s="87" t="str">
        <f t="shared" si="36"/>
        <v/>
      </c>
      <c r="H349" s="87"/>
      <c r="I349" s="36" t="str">
        <f t="shared" si="39"/>
        <v/>
      </c>
      <c r="J349" s="36" t="str">
        <f t="shared" si="40"/>
        <v/>
      </c>
      <c r="K349" s="88" t="str">
        <f t="shared" si="37"/>
        <v/>
      </c>
      <c r="L349" s="89"/>
    </row>
    <row r="350" spans="1:12" s="39" customFormat="1" x14ac:dyDescent="0.55000000000000004">
      <c r="A350" s="40"/>
      <c r="B350" s="90" t="str">
        <f t="shared" si="35"/>
        <v/>
      </c>
      <c r="C350" s="91"/>
      <c r="D350" s="35" t="str">
        <f t="shared" si="41"/>
        <v/>
      </c>
      <c r="E350" s="88" t="str">
        <f t="shared" si="38"/>
        <v/>
      </c>
      <c r="F350" s="92"/>
      <c r="G350" s="87" t="str">
        <f t="shared" si="36"/>
        <v/>
      </c>
      <c r="H350" s="87"/>
      <c r="I350" s="36" t="str">
        <f t="shared" si="39"/>
        <v/>
      </c>
      <c r="J350" s="36" t="str">
        <f t="shared" si="40"/>
        <v/>
      </c>
      <c r="K350" s="88" t="str">
        <f t="shared" si="37"/>
        <v/>
      </c>
      <c r="L350" s="89"/>
    </row>
    <row r="351" spans="1:12" s="39" customFormat="1" x14ac:dyDescent="0.55000000000000004">
      <c r="A351" s="40"/>
      <c r="B351" s="90" t="str">
        <f t="shared" si="35"/>
        <v/>
      </c>
      <c r="C351" s="91"/>
      <c r="D351" s="35" t="str">
        <f t="shared" si="41"/>
        <v/>
      </c>
      <c r="E351" s="88" t="str">
        <f t="shared" si="38"/>
        <v/>
      </c>
      <c r="F351" s="92"/>
      <c r="G351" s="87" t="str">
        <f t="shared" si="36"/>
        <v/>
      </c>
      <c r="H351" s="87"/>
      <c r="I351" s="36" t="str">
        <f t="shared" si="39"/>
        <v/>
      </c>
      <c r="J351" s="36" t="str">
        <f t="shared" si="40"/>
        <v/>
      </c>
      <c r="K351" s="88" t="str">
        <f t="shared" si="37"/>
        <v/>
      </c>
      <c r="L351" s="89"/>
    </row>
    <row r="352" spans="1:12" s="39" customFormat="1" x14ac:dyDescent="0.55000000000000004">
      <c r="A352" s="40"/>
      <c r="B352" s="90" t="str">
        <f t="shared" si="35"/>
        <v/>
      </c>
      <c r="C352" s="91"/>
      <c r="D352" s="35" t="str">
        <f t="shared" si="41"/>
        <v/>
      </c>
      <c r="E352" s="88" t="str">
        <f t="shared" si="38"/>
        <v/>
      </c>
      <c r="F352" s="92"/>
      <c r="G352" s="87" t="str">
        <f t="shared" si="36"/>
        <v/>
      </c>
      <c r="H352" s="87"/>
      <c r="I352" s="36" t="str">
        <f t="shared" si="39"/>
        <v/>
      </c>
      <c r="J352" s="36" t="str">
        <f t="shared" si="40"/>
        <v/>
      </c>
      <c r="K352" s="88" t="str">
        <f t="shared" si="37"/>
        <v/>
      </c>
      <c r="L352" s="89"/>
    </row>
    <row r="353" spans="1:12" s="39" customFormat="1" x14ac:dyDescent="0.55000000000000004">
      <c r="A353" s="40"/>
      <c r="B353" s="90" t="str">
        <f t="shared" si="35"/>
        <v/>
      </c>
      <c r="C353" s="91"/>
      <c r="D353" s="35" t="str">
        <f t="shared" si="41"/>
        <v/>
      </c>
      <c r="E353" s="88" t="str">
        <f t="shared" si="38"/>
        <v/>
      </c>
      <c r="F353" s="92"/>
      <c r="G353" s="87" t="str">
        <f t="shared" si="36"/>
        <v/>
      </c>
      <c r="H353" s="87"/>
      <c r="I353" s="36" t="str">
        <f t="shared" si="39"/>
        <v/>
      </c>
      <c r="J353" s="36" t="str">
        <f t="shared" si="40"/>
        <v/>
      </c>
      <c r="K353" s="88" t="str">
        <f t="shared" si="37"/>
        <v/>
      </c>
      <c r="L353" s="89"/>
    </row>
    <row r="354" spans="1:12" s="39" customFormat="1" x14ac:dyDescent="0.55000000000000004">
      <c r="A354" s="40"/>
      <c r="B354" s="90" t="str">
        <f t="shared" si="35"/>
        <v/>
      </c>
      <c r="C354" s="91"/>
      <c r="D354" s="35" t="str">
        <f t="shared" si="41"/>
        <v/>
      </c>
      <c r="E354" s="88" t="str">
        <f t="shared" si="38"/>
        <v/>
      </c>
      <c r="F354" s="92"/>
      <c r="G354" s="87" t="str">
        <f t="shared" si="36"/>
        <v/>
      </c>
      <c r="H354" s="87"/>
      <c r="I354" s="36" t="str">
        <f t="shared" si="39"/>
        <v/>
      </c>
      <c r="J354" s="36" t="str">
        <f t="shared" si="40"/>
        <v/>
      </c>
      <c r="K354" s="88" t="str">
        <f t="shared" si="37"/>
        <v/>
      </c>
      <c r="L354" s="89"/>
    </row>
    <row r="355" spans="1:12" s="39" customFormat="1" x14ac:dyDescent="0.55000000000000004">
      <c r="A355" s="40"/>
      <c r="B355" s="90" t="str">
        <f t="shared" si="35"/>
        <v/>
      </c>
      <c r="C355" s="91"/>
      <c r="D355" s="35" t="str">
        <f t="shared" si="41"/>
        <v/>
      </c>
      <c r="E355" s="88" t="str">
        <f t="shared" si="38"/>
        <v/>
      </c>
      <c r="F355" s="92"/>
      <c r="G355" s="87" t="str">
        <f t="shared" si="36"/>
        <v/>
      </c>
      <c r="H355" s="87"/>
      <c r="I355" s="36" t="str">
        <f t="shared" si="39"/>
        <v/>
      </c>
      <c r="J355" s="36" t="str">
        <f t="shared" si="40"/>
        <v/>
      </c>
      <c r="K355" s="88" t="str">
        <f t="shared" si="37"/>
        <v/>
      </c>
      <c r="L355" s="89"/>
    </row>
    <row r="356" spans="1:12" s="39" customFormat="1" x14ac:dyDescent="0.55000000000000004">
      <c r="A356" s="40"/>
      <c r="B356" s="90" t="str">
        <f t="shared" si="35"/>
        <v/>
      </c>
      <c r="C356" s="91"/>
      <c r="D356" s="35" t="str">
        <f t="shared" si="41"/>
        <v/>
      </c>
      <c r="E356" s="88" t="str">
        <f t="shared" si="38"/>
        <v/>
      </c>
      <c r="F356" s="92"/>
      <c r="G356" s="87" t="str">
        <f t="shared" si="36"/>
        <v/>
      </c>
      <c r="H356" s="87"/>
      <c r="I356" s="36" t="str">
        <f t="shared" si="39"/>
        <v/>
      </c>
      <c r="J356" s="36" t="str">
        <f t="shared" si="40"/>
        <v/>
      </c>
      <c r="K356" s="88" t="str">
        <f t="shared" si="37"/>
        <v/>
      </c>
      <c r="L356" s="89"/>
    </row>
    <row r="357" spans="1:12" s="39" customFormat="1" x14ac:dyDescent="0.55000000000000004">
      <c r="A357" s="40"/>
      <c r="B357" s="90" t="str">
        <f t="shared" si="35"/>
        <v/>
      </c>
      <c r="C357" s="91"/>
      <c r="D357" s="35" t="str">
        <f t="shared" si="41"/>
        <v/>
      </c>
      <c r="E357" s="88" t="str">
        <f t="shared" si="38"/>
        <v/>
      </c>
      <c r="F357" s="92"/>
      <c r="G357" s="87" t="str">
        <f t="shared" si="36"/>
        <v/>
      </c>
      <c r="H357" s="87"/>
      <c r="I357" s="36" t="str">
        <f t="shared" si="39"/>
        <v/>
      </c>
      <c r="J357" s="36" t="str">
        <f t="shared" si="40"/>
        <v/>
      </c>
      <c r="K357" s="88" t="str">
        <f t="shared" si="37"/>
        <v/>
      </c>
      <c r="L357" s="89"/>
    </row>
    <row r="358" spans="1:12" s="39" customFormat="1" x14ac:dyDescent="0.55000000000000004">
      <c r="A358" s="40"/>
      <c r="B358" s="90" t="str">
        <f t="shared" si="35"/>
        <v/>
      </c>
      <c r="C358" s="91"/>
      <c r="D358" s="35" t="str">
        <f t="shared" si="41"/>
        <v/>
      </c>
      <c r="E358" s="88" t="str">
        <f t="shared" si="38"/>
        <v/>
      </c>
      <c r="F358" s="92"/>
      <c r="G358" s="87" t="str">
        <f t="shared" si="36"/>
        <v/>
      </c>
      <c r="H358" s="87"/>
      <c r="I358" s="36" t="str">
        <f t="shared" si="39"/>
        <v/>
      </c>
      <c r="J358" s="36" t="str">
        <f t="shared" si="40"/>
        <v/>
      </c>
      <c r="K358" s="88" t="str">
        <f t="shared" si="37"/>
        <v/>
      </c>
      <c r="L358" s="89"/>
    </row>
    <row r="359" spans="1:12" s="39" customFormat="1" x14ac:dyDescent="0.55000000000000004">
      <c r="A359" s="40"/>
      <c r="B359" s="90" t="str">
        <f t="shared" si="35"/>
        <v/>
      </c>
      <c r="C359" s="91"/>
      <c r="D359" s="35" t="str">
        <f t="shared" si="41"/>
        <v/>
      </c>
      <c r="E359" s="88" t="str">
        <f t="shared" si="38"/>
        <v/>
      </c>
      <c r="F359" s="92"/>
      <c r="G359" s="87" t="str">
        <f t="shared" si="36"/>
        <v/>
      </c>
      <c r="H359" s="87"/>
      <c r="I359" s="36" t="str">
        <f t="shared" si="39"/>
        <v/>
      </c>
      <c r="J359" s="36" t="str">
        <f t="shared" si="40"/>
        <v/>
      </c>
      <c r="K359" s="88" t="str">
        <f t="shared" si="37"/>
        <v/>
      </c>
      <c r="L359" s="89"/>
    </row>
    <row r="360" spans="1:12" s="39" customFormat="1" x14ac:dyDescent="0.55000000000000004">
      <c r="A360" s="40"/>
      <c r="B360" s="90" t="str">
        <f t="shared" si="35"/>
        <v/>
      </c>
      <c r="C360" s="91"/>
      <c r="D360" s="35" t="str">
        <f t="shared" si="41"/>
        <v/>
      </c>
      <c r="E360" s="88" t="str">
        <f t="shared" si="38"/>
        <v/>
      </c>
      <c r="F360" s="92"/>
      <c r="G360" s="87" t="str">
        <f t="shared" si="36"/>
        <v/>
      </c>
      <c r="H360" s="87"/>
      <c r="I360" s="36" t="str">
        <f t="shared" si="39"/>
        <v/>
      </c>
      <c r="J360" s="36" t="str">
        <f t="shared" si="40"/>
        <v/>
      </c>
      <c r="K360" s="88" t="str">
        <f t="shared" si="37"/>
        <v/>
      </c>
      <c r="L360" s="89"/>
    </row>
    <row r="361" spans="1:12" s="39" customFormat="1" x14ac:dyDescent="0.55000000000000004">
      <c r="A361" s="40"/>
      <c r="B361" s="90" t="str">
        <f t="shared" si="35"/>
        <v/>
      </c>
      <c r="C361" s="91"/>
      <c r="D361" s="35" t="str">
        <f t="shared" si="41"/>
        <v/>
      </c>
      <c r="E361" s="88" t="str">
        <f t="shared" si="38"/>
        <v/>
      </c>
      <c r="F361" s="92"/>
      <c r="G361" s="87" t="str">
        <f t="shared" si="36"/>
        <v/>
      </c>
      <c r="H361" s="87"/>
      <c r="I361" s="36" t="str">
        <f t="shared" si="39"/>
        <v/>
      </c>
      <c r="J361" s="36" t="str">
        <f t="shared" si="40"/>
        <v/>
      </c>
      <c r="K361" s="88" t="str">
        <f t="shared" si="37"/>
        <v/>
      </c>
      <c r="L361" s="89"/>
    </row>
    <row r="362" spans="1:12" s="39" customFormat="1" x14ac:dyDescent="0.55000000000000004">
      <c r="A362" s="40"/>
      <c r="B362" s="90" t="str">
        <f t="shared" si="35"/>
        <v/>
      </c>
      <c r="C362" s="91"/>
      <c r="D362" s="35" t="str">
        <f t="shared" si="41"/>
        <v/>
      </c>
      <c r="E362" s="88" t="str">
        <f t="shared" si="38"/>
        <v/>
      </c>
      <c r="F362" s="92"/>
      <c r="G362" s="87" t="str">
        <f t="shared" si="36"/>
        <v/>
      </c>
      <c r="H362" s="87"/>
      <c r="I362" s="36" t="str">
        <f t="shared" si="39"/>
        <v/>
      </c>
      <c r="J362" s="36" t="str">
        <f t="shared" si="40"/>
        <v/>
      </c>
      <c r="K362" s="88" t="str">
        <f t="shared" si="37"/>
        <v/>
      </c>
      <c r="L362" s="89"/>
    </row>
    <row r="363" spans="1:12" s="39" customFormat="1" x14ac:dyDescent="0.55000000000000004">
      <c r="A363" s="40"/>
      <c r="B363" s="90" t="str">
        <f t="shared" si="35"/>
        <v/>
      </c>
      <c r="C363" s="91"/>
      <c r="D363" s="35" t="str">
        <f t="shared" si="41"/>
        <v/>
      </c>
      <c r="E363" s="88" t="str">
        <f t="shared" si="38"/>
        <v/>
      </c>
      <c r="F363" s="92"/>
      <c r="G363" s="87" t="str">
        <f t="shared" si="36"/>
        <v/>
      </c>
      <c r="H363" s="87"/>
      <c r="I363" s="36" t="str">
        <f t="shared" si="39"/>
        <v/>
      </c>
      <c r="J363" s="36" t="str">
        <f t="shared" si="40"/>
        <v/>
      </c>
      <c r="K363" s="88" t="str">
        <f t="shared" si="37"/>
        <v/>
      </c>
      <c r="L363" s="89"/>
    </row>
    <row r="364" spans="1:12" s="39" customFormat="1" x14ac:dyDescent="0.55000000000000004">
      <c r="A364" s="40"/>
      <c r="B364" s="90" t="str">
        <f t="shared" si="35"/>
        <v/>
      </c>
      <c r="C364" s="91"/>
      <c r="D364" s="35" t="str">
        <f t="shared" si="41"/>
        <v/>
      </c>
      <c r="E364" s="88" t="str">
        <f t="shared" si="38"/>
        <v/>
      </c>
      <c r="F364" s="92"/>
      <c r="G364" s="87" t="str">
        <f t="shared" si="36"/>
        <v/>
      </c>
      <c r="H364" s="87"/>
      <c r="I364" s="36" t="str">
        <f t="shared" si="39"/>
        <v/>
      </c>
      <c r="J364" s="36" t="str">
        <f t="shared" si="40"/>
        <v/>
      </c>
      <c r="K364" s="88" t="str">
        <f t="shared" si="37"/>
        <v/>
      </c>
      <c r="L364" s="89"/>
    </row>
    <row r="365" spans="1:12" s="39" customFormat="1" x14ac:dyDescent="0.55000000000000004">
      <c r="A365" s="40"/>
      <c r="B365" s="90" t="str">
        <f t="shared" si="35"/>
        <v/>
      </c>
      <c r="C365" s="91"/>
      <c r="D365" s="35" t="str">
        <f t="shared" si="41"/>
        <v/>
      </c>
      <c r="E365" s="88" t="str">
        <f t="shared" si="38"/>
        <v/>
      </c>
      <c r="F365" s="92"/>
      <c r="G365" s="87" t="str">
        <f t="shared" si="36"/>
        <v/>
      </c>
      <c r="H365" s="87"/>
      <c r="I365" s="36" t="str">
        <f t="shared" si="39"/>
        <v/>
      </c>
      <c r="J365" s="36" t="str">
        <f t="shared" si="40"/>
        <v/>
      </c>
      <c r="K365" s="88" t="str">
        <f t="shared" si="37"/>
        <v/>
      </c>
      <c r="L365" s="89"/>
    </row>
    <row r="366" spans="1:12" s="39" customFormat="1" x14ac:dyDescent="0.55000000000000004">
      <c r="A366" s="40"/>
      <c r="B366" s="90" t="str">
        <f t="shared" si="35"/>
        <v/>
      </c>
      <c r="C366" s="91"/>
      <c r="D366" s="35" t="str">
        <f t="shared" si="41"/>
        <v/>
      </c>
      <c r="E366" s="88" t="str">
        <f t="shared" si="38"/>
        <v/>
      </c>
      <c r="F366" s="92"/>
      <c r="G366" s="87" t="str">
        <f t="shared" si="36"/>
        <v/>
      </c>
      <c r="H366" s="87"/>
      <c r="I366" s="36" t="str">
        <f t="shared" si="39"/>
        <v/>
      </c>
      <c r="J366" s="36" t="str">
        <f t="shared" si="40"/>
        <v/>
      </c>
      <c r="K366" s="88" t="str">
        <f t="shared" si="37"/>
        <v/>
      </c>
      <c r="L366" s="89"/>
    </row>
    <row r="367" spans="1:12" s="39" customFormat="1" x14ac:dyDescent="0.55000000000000004">
      <c r="A367" s="40"/>
      <c r="B367" s="90" t="str">
        <f t="shared" si="35"/>
        <v/>
      </c>
      <c r="C367" s="91"/>
      <c r="D367" s="35" t="str">
        <f t="shared" si="41"/>
        <v/>
      </c>
      <c r="E367" s="88" t="str">
        <f t="shared" si="38"/>
        <v/>
      </c>
      <c r="F367" s="92"/>
      <c r="G367" s="87" t="str">
        <f t="shared" si="36"/>
        <v/>
      </c>
      <c r="H367" s="87"/>
      <c r="I367" s="36" t="str">
        <f t="shared" si="39"/>
        <v/>
      </c>
      <c r="J367" s="36" t="str">
        <f t="shared" si="40"/>
        <v/>
      </c>
      <c r="K367" s="88" t="str">
        <f t="shared" si="37"/>
        <v/>
      </c>
      <c r="L367" s="89"/>
    </row>
    <row r="368" spans="1:12" s="39" customFormat="1" x14ac:dyDescent="0.55000000000000004">
      <c r="A368" s="40"/>
      <c r="B368" s="90" t="str">
        <f t="shared" si="35"/>
        <v/>
      </c>
      <c r="C368" s="91"/>
      <c r="D368" s="35" t="str">
        <f t="shared" si="41"/>
        <v/>
      </c>
      <c r="E368" s="88" t="str">
        <f t="shared" si="38"/>
        <v/>
      </c>
      <c r="F368" s="92"/>
      <c r="G368" s="87" t="str">
        <f t="shared" si="36"/>
        <v/>
      </c>
      <c r="H368" s="87"/>
      <c r="I368" s="36" t="str">
        <f t="shared" si="39"/>
        <v/>
      </c>
      <c r="J368" s="36" t="str">
        <f t="shared" si="40"/>
        <v/>
      </c>
      <c r="K368" s="88" t="str">
        <f t="shared" si="37"/>
        <v/>
      </c>
      <c r="L368" s="89"/>
    </row>
    <row r="369" spans="1:12" s="39" customFormat="1" x14ac:dyDescent="0.55000000000000004">
      <c r="A369" s="40"/>
      <c r="B369" s="90" t="str">
        <f t="shared" si="35"/>
        <v/>
      </c>
      <c r="C369" s="91"/>
      <c r="D369" s="35" t="str">
        <f t="shared" si="41"/>
        <v/>
      </c>
      <c r="E369" s="88" t="str">
        <f t="shared" si="38"/>
        <v/>
      </c>
      <c r="F369" s="92"/>
      <c r="G369" s="87" t="str">
        <f t="shared" si="36"/>
        <v/>
      </c>
      <c r="H369" s="87"/>
      <c r="I369" s="36" t="str">
        <f t="shared" si="39"/>
        <v/>
      </c>
      <c r="J369" s="36" t="str">
        <f t="shared" si="40"/>
        <v/>
      </c>
      <c r="K369" s="88" t="str">
        <f t="shared" si="37"/>
        <v/>
      </c>
      <c r="L369" s="89"/>
    </row>
    <row r="370" spans="1:12" s="39" customFormat="1" x14ac:dyDescent="0.55000000000000004">
      <c r="A370" s="40"/>
      <c r="B370" s="90" t="str">
        <f t="shared" si="35"/>
        <v/>
      </c>
      <c r="C370" s="91"/>
      <c r="D370" s="35" t="str">
        <f t="shared" si="41"/>
        <v/>
      </c>
      <c r="E370" s="88" t="str">
        <f t="shared" si="38"/>
        <v/>
      </c>
      <c r="F370" s="92"/>
      <c r="G370" s="87" t="str">
        <f t="shared" si="36"/>
        <v/>
      </c>
      <c r="H370" s="87"/>
      <c r="I370" s="36" t="str">
        <f t="shared" si="39"/>
        <v/>
      </c>
      <c r="J370" s="36" t="str">
        <f t="shared" si="40"/>
        <v/>
      </c>
      <c r="K370" s="88" t="str">
        <f t="shared" si="37"/>
        <v/>
      </c>
      <c r="L370" s="89"/>
    </row>
    <row r="371" spans="1:12" s="39" customFormat="1" x14ac:dyDescent="0.55000000000000004">
      <c r="A371" s="40"/>
      <c r="B371" s="90" t="str">
        <f t="shared" si="35"/>
        <v/>
      </c>
      <c r="C371" s="91"/>
      <c r="D371" s="35" t="str">
        <f t="shared" si="41"/>
        <v/>
      </c>
      <c r="E371" s="88" t="str">
        <f t="shared" si="38"/>
        <v/>
      </c>
      <c r="F371" s="92"/>
      <c r="G371" s="87" t="str">
        <f t="shared" si="36"/>
        <v/>
      </c>
      <c r="H371" s="87"/>
      <c r="I371" s="36" t="str">
        <f t="shared" si="39"/>
        <v/>
      </c>
      <c r="J371" s="36" t="str">
        <f t="shared" si="40"/>
        <v/>
      </c>
      <c r="K371" s="88" t="str">
        <f t="shared" si="37"/>
        <v/>
      </c>
      <c r="L371" s="89"/>
    </row>
    <row r="372" spans="1:12" s="39" customFormat="1" x14ac:dyDescent="0.55000000000000004">
      <c r="A372" s="40"/>
      <c r="B372" s="90" t="str">
        <f t="shared" si="35"/>
        <v/>
      </c>
      <c r="C372" s="91"/>
      <c r="D372" s="35" t="str">
        <f t="shared" si="41"/>
        <v/>
      </c>
      <c r="E372" s="88" t="str">
        <f t="shared" si="38"/>
        <v/>
      </c>
      <c r="F372" s="92"/>
      <c r="G372" s="87" t="str">
        <f t="shared" si="36"/>
        <v/>
      </c>
      <c r="H372" s="87"/>
      <c r="I372" s="36" t="str">
        <f t="shared" si="39"/>
        <v/>
      </c>
      <c r="J372" s="36" t="str">
        <f t="shared" si="40"/>
        <v/>
      </c>
      <c r="K372" s="88" t="str">
        <f t="shared" si="37"/>
        <v/>
      </c>
      <c r="L372" s="89"/>
    </row>
    <row r="373" spans="1:12" s="39" customFormat="1" x14ac:dyDescent="0.55000000000000004">
      <c r="A373" s="40"/>
      <c r="B373" s="90" t="str">
        <f t="shared" si="35"/>
        <v/>
      </c>
      <c r="C373" s="91"/>
      <c r="D373" s="35" t="str">
        <f t="shared" si="41"/>
        <v/>
      </c>
      <c r="E373" s="88" t="str">
        <f t="shared" si="38"/>
        <v/>
      </c>
      <c r="F373" s="92"/>
      <c r="G373" s="87" t="str">
        <f t="shared" si="36"/>
        <v/>
      </c>
      <c r="H373" s="87"/>
      <c r="I373" s="36" t="str">
        <f t="shared" si="39"/>
        <v/>
      </c>
      <c r="J373" s="36" t="str">
        <f t="shared" si="40"/>
        <v/>
      </c>
      <c r="K373" s="88" t="str">
        <f t="shared" si="37"/>
        <v/>
      </c>
      <c r="L373" s="89"/>
    </row>
    <row r="374" spans="1:12" s="39" customFormat="1" x14ac:dyDescent="0.55000000000000004">
      <c r="A374" s="40"/>
      <c r="B374" s="90" t="str">
        <f t="shared" si="35"/>
        <v/>
      </c>
      <c r="C374" s="91"/>
      <c r="D374" s="35" t="str">
        <f t="shared" si="41"/>
        <v/>
      </c>
      <c r="E374" s="88" t="str">
        <f t="shared" si="38"/>
        <v/>
      </c>
      <c r="F374" s="92"/>
      <c r="G374" s="87" t="str">
        <f t="shared" si="36"/>
        <v/>
      </c>
      <c r="H374" s="87"/>
      <c r="I374" s="36" t="str">
        <f t="shared" si="39"/>
        <v/>
      </c>
      <c r="J374" s="36" t="str">
        <f t="shared" si="40"/>
        <v/>
      </c>
      <c r="K374" s="88" t="str">
        <f t="shared" si="37"/>
        <v/>
      </c>
      <c r="L374" s="89"/>
    </row>
    <row r="375" spans="1:12" s="39" customFormat="1" x14ac:dyDescent="0.55000000000000004">
      <c r="A375" s="40"/>
      <c r="B375" s="90" t="str">
        <f t="shared" si="35"/>
        <v/>
      </c>
      <c r="C375" s="91"/>
      <c r="D375" s="35" t="str">
        <f t="shared" si="41"/>
        <v/>
      </c>
      <c r="E375" s="88" t="str">
        <f t="shared" si="38"/>
        <v/>
      </c>
      <c r="F375" s="92"/>
      <c r="G375" s="87" t="str">
        <f t="shared" si="36"/>
        <v/>
      </c>
      <c r="H375" s="87"/>
      <c r="I375" s="36" t="str">
        <f t="shared" si="39"/>
        <v/>
      </c>
      <c r="J375" s="36" t="str">
        <f t="shared" si="40"/>
        <v/>
      </c>
      <c r="K375" s="88" t="str">
        <f t="shared" si="37"/>
        <v/>
      </c>
      <c r="L375" s="89"/>
    </row>
    <row r="376" spans="1:12" s="39" customFormat="1" x14ac:dyDescent="0.55000000000000004">
      <c r="A376" s="40"/>
      <c r="B376" s="90" t="str">
        <f t="shared" si="35"/>
        <v/>
      </c>
      <c r="C376" s="91"/>
      <c r="D376" s="35" t="str">
        <f t="shared" si="41"/>
        <v/>
      </c>
      <c r="E376" s="88" t="str">
        <f t="shared" si="38"/>
        <v/>
      </c>
      <c r="F376" s="92"/>
      <c r="G376" s="87" t="str">
        <f t="shared" si="36"/>
        <v/>
      </c>
      <c r="H376" s="87"/>
      <c r="I376" s="36" t="str">
        <f t="shared" si="39"/>
        <v/>
      </c>
      <c r="J376" s="36" t="str">
        <f t="shared" si="40"/>
        <v/>
      </c>
      <c r="K376" s="88" t="str">
        <f t="shared" si="37"/>
        <v/>
      </c>
      <c r="L376" s="89"/>
    </row>
    <row r="377" spans="1:12" s="39" customFormat="1" x14ac:dyDescent="0.55000000000000004">
      <c r="A377" s="40"/>
      <c r="B377" s="90" t="str">
        <f t="shared" si="35"/>
        <v/>
      </c>
      <c r="C377" s="91"/>
      <c r="D377" s="35" t="str">
        <f t="shared" si="41"/>
        <v/>
      </c>
      <c r="E377" s="88" t="str">
        <f t="shared" si="38"/>
        <v/>
      </c>
      <c r="F377" s="92"/>
      <c r="G377" s="87" t="str">
        <f t="shared" si="36"/>
        <v/>
      </c>
      <c r="H377" s="87"/>
      <c r="I377" s="36" t="str">
        <f t="shared" si="39"/>
        <v/>
      </c>
      <c r="J377" s="36" t="str">
        <f t="shared" si="40"/>
        <v/>
      </c>
      <c r="K377" s="88" t="str">
        <f t="shared" si="37"/>
        <v/>
      </c>
      <c r="L377" s="89"/>
    </row>
    <row r="378" spans="1:12" s="39" customFormat="1" x14ac:dyDescent="0.55000000000000004">
      <c r="A378" s="40"/>
      <c r="B378" s="90" t="str">
        <f t="shared" si="35"/>
        <v/>
      </c>
      <c r="C378" s="91"/>
      <c r="D378" s="35" t="str">
        <f t="shared" si="41"/>
        <v/>
      </c>
      <c r="E378" s="88" t="str">
        <f t="shared" si="38"/>
        <v/>
      </c>
      <c r="F378" s="92"/>
      <c r="G378" s="87" t="str">
        <f t="shared" si="36"/>
        <v/>
      </c>
      <c r="H378" s="87"/>
      <c r="I378" s="36" t="str">
        <f t="shared" si="39"/>
        <v/>
      </c>
      <c r="J378" s="36" t="str">
        <f t="shared" si="40"/>
        <v/>
      </c>
      <c r="K378" s="88" t="str">
        <f t="shared" si="37"/>
        <v/>
      </c>
      <c r="L378" s="89"/>
    </row>
    <row r="379" spans="1:12" s="39" customFormat="1" x14ac:dyDescent="0.55000000000000004">
      <c r="A379" s="40"/>
      <c r="B379" s="90" t="str">
        <f t="shared" si="35"/>
        <v/>
      </c>
      <c r="C379" s="91"/>
      <c r="D379" s="35" t="str">
        <f t="shared" si="41"/>
        <v/>
      </c>
      <c r="E379" s="88" t="str">
        <f t="shared" si="38"/>
        <v/>
      </c>
      <c r="F379" s="92"/>
      <c r="G379" s="87" t="str">
        <f t="shared" si="36"/>
        <v/>
      </c>
      <c r="H379" s="87"/>
      <c r="I379" s="36" t="str">
        <f t="shared" si="39"/>
        <v/>
      </c>
      <c r="J379" s="36" t="str">
        <f t="shared" si="40"/>
        <v/>
      </c>
      <c r="K379" s="88" t="str">
        <f t="shared" si="37"/>
        <v/>
      </c>
      <c r="L379" s="89"/>
    </row>
    <row r="380" spans="1:12" s="39" customFormat="1" x14ac:dyDescent="0.55000000000000004">
      <c r="A380" s="40"/>
      <c r="B380" s="90" t="str">
        <f t="shared" si="35"/>
        <v/>
      </c>
      <c r="C380" s="91"/>
      <c r="D380" s="35" t="str">
        <f t="shared" si="41"/>
        <v/>
      </c>
      <c r="E380" s="88" t="str">
        <f t="shared" si="38"/>
        <v/>
      </c>
      <c r="F380" s="92"/>
      <c r="G380" s="87" t="str">
        <f t="shared" si="36"/>
        <v/>
      </c>
      <c r="H380" s="87"/>
      <c r="I380" s="36" t="str">
        <f t="shared" si="39"/>
        <v/>
      </c>
      <c r="J380" s="36" t="str">
        <f t="shared" si="40"/>
        <v/>
      </c>
      <c r="K380" s="88" t="str">
        <f t="shared" si="37"/>
        <v/>
      </c>
      <c r="L380" s="89"/>
    </row>
    <row r="381" spans="1:12" s="39" customFormat="1" x14ac:dyDescent="0.55000000000000004">
      <c r="A381" s="40"/>
      <c r="B381" s="90" t="str">
        <f t="shared" si="35"/>
        <v/>
      </c>
      <c r="C381" s="91"/>
      <c r="D381" s="35" t="str">
        <f t="shared" si="41"/>
        <v/>
      </c>
      <c r="E381" s="88" t="str">
        <f t="shared" si="38"/>
        <v/>
      </c>
      <c r="F381" s="92"/>
      <c r="G381" s="87" t="str">
        <f t="shared" si="36"/>
        <v/>
      </c>
      <c r="H381" s="87"/>
      <c r="I381" s="36" t="str">
        <f t="shared" si="39"/>
        <v/>
      </c>
      <c r="J381" s="36" t="str">
        <f t="shared" si="40"/>
        <v/>
      </c>
      <c r="K381" s="88" t="str">
        <f t="shared" si="37"/>
        <v/>
      </c>
      <c r="L381" s="89"/>
    </row>
    <row r="382" spans="1:12" s="39" customFormat="1" x14ac:dyDescent="0.55000000000000004">
      <c r="A382" s="40"/>
      <c r="B382" s="90" t="str">
        <f t="shared" si="35"/>
        <v/>
      </c>
      <c r="C382" s="91"/>
      <c r="D382" s="35" t="str">
        <f t="shared" si="41"/>
        <v/>
      </c>
      <c r="E382" s="88" t="str">
        <f t="shared" si="38"/>
        <v/>
      </c>
      <c r="F382" s="92"/>
      <c r="G382" s="87" t="str">
        <f t="shared" si="36"/>
        <v/>
      </c>
      <c r="H382" s="87"/>
      <c r="I382" s="36" t="str">
        <f t="shared" si="39"/>
        <v/>
      </c>
      <c r="J382" s="36" t="str">
        <f t="shared" si="40"/>
        <v/>
      </c>
      <c r="K382" s="88" t="str">
        <f t="shared" si="37"/>
        <v/>
      </c>
      <c r="L382" s="89"/>
    </row>
    <row r="383" spans="1:12" s="39" customFormat="1" x14ac:dyDescent="0.55000000000000004">
      <c r="A383" s="40"/>
      <c r="B383" s="90" t="str">
        <f t="shared" si="35"/>
        <v/>
      </c>
      <c r="C383" s="91"/>
      <c r="D383" s="35" t="str">
        <f t="shared" si="41"/>
        <v/>
      </c>
      <c r="E383" s="88" t="str">
        <f t="shared" si="38"/>
        <v/>
      </c>
      <c r="F383" s="92"/>
      <c r="G383" s="87" t="str">
        <f t="shared" si="36"/>
        <v/>
      </c>
      <c r="H383" s="87"/>
      <c r="I383" s="36" t="str">
        <f t="shared" si="39"/>
        <v/>
      </c>
      <c r="J383" s="36" t="str">
        <f t="shared" si="40"/>
        <v/>
      </c>
      <c r="K383" s="88" t="str">
        <f t="shared" si="37"/>
        <v/>
      </c>
      <c r="L383" s="89"/>
    </row>
    <row r="384" spans="1:12" s="39" customFormat="1" x14ac:dyDescent="0.55000000000000004">
      <c r="A384" s="40"/>
      <c r="B384" s="90" t="str">
        <f t="shared" si="35"/>
        <v/>
      </c>
      <c r="C384" s="91"/>
      <c r="D384" s="35" t="str">
        <f t="shared" si="41"/>
        <v/>
      </c>
      <c r="E384" s="88" t="str">
        <f t="shared" si="38"/>
        <v/>
      </c>
      <c r="F384" s="92"/>
      <c r="G384" s="87" t="str">
        <f t="shared" si="36"/>
        <v/>
      </c>
      <c r="H384" s="87"/>
      <c r="I384" s="36" t="str">
        <f t="shared" si="39"/>
        <v/>
      </c>
      <c r="J384" s="36" t="str">
        <f t="shared" si="40"/>
        <v/>
      </c>
      <c r="K384" s="88" t="str">
        <f t="shared" si="37"/>
        <v/>
      </c>
      <c r="L384" s="89"/>
    </row>
    <row r="385" spans="1:12" s="39" customFormat="1" x14ac:dyDescent="0.55000000000000004">
      <c r="A385" s="40"/>
      <c r="B385" s="90" t="str">
        <f t="shared" si="35"/>
        <v/>
      </c>
      <c r="C385" s="91"/>
      <c r="D385" s="35" t="str">
        <f t="shared" si="41"/>
        <v/>
      </c>
      <c r="E385" s="88" t="str">
        <f t="shared" si="38"/>
        <v/>
      </c>
      <c r="F385" s="92"/>
      <c r="G385" s="87" t="str">
        <f t="shared" si="36"/>
        <v/>
      </c>
      <c r="H385" s="87"/>
      <c r="I385" s="36" t="str">
        <f t="shared" si="39"/>
        <v/>
      </c>
      <c r="J385" s="36" t="str">
        <f t="shared" si="40"/>
        <v/>
      </c>
      <c r="K385" s="88" t="str">
        <f t="shared" si="37"/>
        <v/>
      </c>
      <c r="L385" s="89"/>
    </row>
    <row r="386" spans="1:12" s="39" customFormat="1" x14ac:dyDescent="0.55000000000000004">
      <c r="A386" s="40"/>
      <c r="B386" s="90" t="str">
        <f t="shared" si="35"/>
        <v/>
      </c>
      <c r="C386" s="91"/>
      <c r="D386" s="35" t="str">
        <f t="shared" si="41"/>
        <v/>
      </c>
      <c r="E386" s="88" t="str">
        <f t="shared" si="38"/>
        <v/>
      </c>
      <c r="F386" s="92"/>
      <c r="G386" s="87" t="str">
        <f t="shared" si="36"/>
        <v/>
      </c>
      <c r="H386" s="87"/>
      <c r="I386" s="36" t="str">
        <f t="shared" si="39"/>
        <v/>
      </c>
      <c r="J386" s="36" t="str">
        <f t="shared" si="40"/>
        <v/>
      </c>
      <c r="K386" s="88" t="str">
        <f t="shared" si="37"/>
        <v/>
      </c>
      <c r="L386" s="89"/>
    </row>
    <row r="387" spans="1:12" s="39" customFormat="1" x14ac:dyDescent="0.55000000000000004">
      <c r="A387" s="40"/>
      <c r="B387" s="90" t="str">
        <f t="shared" si="35"/>
        <v/>
      </c>
      <c r="C387" s="91"/>
      <c r="D387" s="35" t="str">
        <f t="shared" si="41"/>
        <v/>
      </c>
      <c r="E387" s="88" t="str">
        <f t="shared" si="38"/>
        <v/>
      </c>
      <c r="F387" s="92"/>
      <c r="G387" s="87" t="str">
        <f t="shared" si="36"/>
        <v/>
      </c>
      <c r="H387" s="87"/>
      <c r="I387" s="36" t="str">
        <f t="shared" si="39"/>
        <v/>
      </c>
      <c r="J387" s="36" t="str">
        <f t="shared" si="40"/>
        <v/>
      </c>
      <c r="K387" s="88" t="str">
        <f t="shared" si="37"/>
        <v/>
      </c>
      <c r="L387" s="89"/>
    </row>
    <row r="388" spans="1:12" s="39" customFormat="1" x14ac:dyDescent="0.55000000000000004">
      <c r="A388" s="40"/>
      <c r="B388" s="90" t="str">
        <f t="shared" si="35"/>
        <v/>
      </c>
      <c r="C388" s="91"/>
      <c r="D388" s="35" t="str">
        <f t="shared" si="41"/>
        <v/>
      </c>
      <c r="E388" s="88" t="str">
        <f t="shared" si="38"/>
        <v/>
      </c>
      <c r="F388" s="92"/>
      <c r="G388" s="87" t="str">
        <f t="shared" si="36"/>
        <v/>
      </c>
      <c r="H388" s="87"/>
      <c r="I388" s="36" t="str">
        <f t="shared" si="39"/>
        <v/>
      </c>
      <c r="J388" s="36" t="str">
        <f t="shared" si="40"/>
        <v/>
      </c>
      <c r="K388" s="88" t="str">
        <f t="shared" si="37"/>
        <v/>
      </c>
      <c r="L388" s="89"/>
    </row>
    <row r="389" spans="1:12" s="39" customFormat="1" x14ac:dyDescent="0.55000000000000004">
      <c r="A389" s="40"/>
      <c r="B389" s="90" t="str">
        <f t="shared" si="35"/>
        <v/>
      </c>
      <c r="C389" s="91"/>
      <c r="D389" s="35" t="str">
        <f t="shared" si="41"/>
        <v/>
      </c>
      <c r="E389" s="88" t="str">
        <f t="shared" si="38"/>
        <v/>
      </c>
      <c r="F389" s="92"/>
      <c r="G389" s="87" t="str">
        <f t="shared" si="36"/>
        <v/>
      </c>
      <c r="H389" s="87"/>
      <c r="I389" s="36" t="str">
        <f t="shared" si="39"/>
        <v/>
      </c>
      <c r="J389" s="36" t="str">
        <f t="shared" si="40"/>
        <v/>
      </c>
      <c r="K389" s="88" t="str">
        <f t="shared" si="37"/>
        <v/>
      </c>
      <c r="L389" s="89"/>
    </row>
    <row r="390" spans="1:12" s="39" customFormat="1" x14ac:dyDescent="0.55000000000000004">
      <c r="A390" s="40"/>
      <c r="B390" s="90" t="str">
        <f t="shared" si="35"/>
        <v/>
      </c>
      <c r="C390" s="91"/>
      <c r="D390" s="35" t="str">
        <f t="shared" si="41"/>
        <v/>
      </c>
      <c r="E390" s="88" t="str">
        <f t="shared" si="38"/>
        <v/>
      </c>
      <c r="F390" s="92"/>
      <c r="G390" s="87" t="str">
        <f t="shared" si="36"/>
        <v/>
      </c>
      <c r="H390" s="87"/>
      <c r="I390" s="36" t="str">
        <f t="shared" si="39"/>
        <v/>
      </c>
      <c r="J390" s="36" t="str">
        <f t="shared" si="40"/>
        <v/>
      </c>
      <c r="K390" s="88" t="str">
        <f t="shared" si="37"/>
        <v/>
      </c>
      <c r="L390" s="89"/>
    </row>
    <row r="391" spans="1:12" s="39" customFormat="1" x14ac:dyDescent="0.55000000000000004">
      <c r="A391" s="40"/>
      <c r="B391" s="90" t="str">
        <f t="shared" si="35"/>
        <v/>
      </c>
      <c r="C391" s="91"/>
      <c r="D391" s="35" t="str">
        <f t="shared" si="41"/>
        <v/>
      </c>
      <c r="E391" s="88" t="str">
        <f t="shared" si="38"/>
        <v/>
      </c>
      <c r="F391" s="92"/>
      <c r="G391" s="87" t="str">
        <f t="shared" si="36"/>
        <v/>
      </c>
      <c r="H391" s="87"/>
      <c r="I391" s="36" t="str">
        <f t="shared" si="39"/>
        <v/>
      </c>
      <c r="J391" s="36" t="str">
        <f t="shared" si="40"/>
        <v/>
      </c>
      <c r="K391" s="88" t="str">
        <f t="shared" si="37"/>
        <v/>
      </c>
      <c r="L391" s="89"/>
    </row>
    <row r="392" spans="1:12" s="39" customFormat="1" x14ac:dyDescent="0.55000000000000004">
      <c r="A392" s="40"/>
      <c r="B392" s="90" t="str">
        <f t="shared" si="35"/>
        <v/>
      </c>
      <c r="C392" s="91"/>
      <c r="D392" s="35" t="str">
        <f t="shared" si="41"/>
        <v/>
      </c>
      <c r="E392" s="88" t="str">
        <f t="shared" si="38"/>
        <v/>
      </c>
      <c r="F392" s="92"/>
      <c r="G392" s="87" t="str">
        <f t="shared" si="36"/>
        <v/>
      </c>
      <c r="H392" s="87"/>
      <c r="I392" s="36" t="str">
        <f t="shared" si="39"/>
        <v/>
      </c>
      <c r="J392" s="36" t="str">
        <f t="shared" si="40"/>
        <v/>
      </c>
      <c r="K392" s="88" t="str">
        <f t="shared" si="37"/>
        <v/>
      </c>
      <c r="L392" s="89"/>
    </row>
    <row r="393" spans="1:12" s="39" customFormat="1" x14ac:dyDescent="0.55000000000000004">
      <c r="A393" s="40"/>
      <c r="B393" s="90" t="str">
        <f t="shared" si="35"/>
        <v/>
      </c>
      <c r="C393" s="91"/>
      <c r="D393" s="35" t="str">
        <f t="shared" si="41"/>
        <v/>
      </c>
      <c r="E393" s="88" t="str">
        <f t="shared" si="38"/>
        <v/>
      </c>
      <c r="F393" s="92"/>
      <c r="G393" s="87" t="str">
        <f t="shared" si="36"/>
        <v/>
      </c>
      <c r="H393" s="87"/>
      <c r="I393" s="36" t="str">
        <f t="shared" si="39"/>
        <v/>
      </c>
      <c r="J393" s="36" t="str">
        <f t="shared" si="40"/>
        <v/>
      </c>
      <c r="K393" s="88" t="str">
        <f t="shared" si="37"/>
        <v/>
      </c>
      <c r="L393" s="89"/>
    </row>
    <row r="394" spans="1:12" s="39" customFormat="1" x14ac:dyDescent="0.55000000000000004">
      <c r="A394" s="40"/>
      <c r="B394" s="90" t="str">
        <f t="shared" ref="B394:B457" si="42">IF($K$3="","",IF(ROW()&lt;=$K$4+9,ROW()-9,""))</f>
        <v/>
      </c>
      <c r="C394" s="91"/>
      <c r="D394" s="35" t="str">
        <f t="shared" si="41"/>
        <v/>
      </c>
      <c r="E394" s="88" t="str">
        <f t="shared" si="38"/>
        <v/>
      </c>
      <c r="F394" s="92"/>
      <c r="G394" s="87" t="str">
        <f t="shared" ref="G394:G457" si="43">IF($B394="","",$K$3)</f>
        <v/>
      </c>
      <c r="H394" s="87"/>
      <c r="I394" s="36" t="str">
        <f t="shared" si="39"/>
        <v/>
      </c>
      <c r="J394" s="36" t="str">
        <f t="shared" si="40"/>
        <v/>
      </c>
      <c r="K394" s="88" t="str">
        <f t="shared" ref="K394:K457" si="44">IF($B394="","",$E394*(1+$F$4/$F$6)-$G394)</f>
        <v/>
      </c>
      <c r="L394" s="89"/>
    </row>
    <row r="395" spans="1:12" s="39" customFormat="1" x14ac:dyDescent="0.55000000000000004">
      <c r="A395" s="40"/>
      <c r="B395" s="90" t="str">
        <f t="shared" si="42"/>
        <v/>
      </c>
      <c r="C395" s="91"/>
      <c r="D395" s="35" t="str">
        <f t="shared" si="41"/>
        <v/>
      </c>
      <c r="E395" s="88" t="str">
        <f t="shared" ref="E395:E458" si="45">IF($B395="","",$K394)</f>
        <v/>
      </c>
      <c r="F395" s="92"/>
      <c r="G395" s="87" t="str">
        <f t="shared" si="43"/>
        <v/>
      </c>
      <c r="H395" s="87"/>
      <c r="I395" s="36" t="str">
        <f t="shared" ref="I395:I458" si="46">IF($B395="","",-PPMT($F$4/$F$6,$B395,$K$4,$F$3))</f>
        <v/>
      </c>
      <c r="J395" s="36" t="str">
        <f t="shared" ref="J395:J458" si="47">IF($B395="","",-IPMT($F$4/$F$6,$B395,$K$4,$F$3))</f>
        <v/>
      </c>
      <c r="K395" s="88" t="str">
        <f t="shared" si="44"/>
        <v/>
      </c>
      <c r="L395" s="89"/>
    </row>
    <row r="396" spans="1:12" s="39" customFormat="1" x14ac:dyDescent="0.55000000000000004">
      <c r="A396" s="40"/>
      <c r="B396" s="90" t="str">
        <f t="shared" si="42"/>
        <v/>
      </c>
      <c r="C396" s="91"/>
      <c r="D396" s="35" t="str">
        <f t="shared" si="41"/>
        <v/>
      </c>
      <c r="E396" s="88" t="str">
        <f t="shared" si="45"/>
        <v/>
      </c>
      <c r="F396" s="92"/>
      <c r="G396" s="87" t="str">
        <f t="shared" si="43"/>
        <v/>
      </c>
      <c r="H396" s="87"/>
      <c r="I396" s="36" t="str">
        <f t="shared" si="46"/>
        <v/>
      </c>
      <c r="J396" s="36" t="str">
        <f t="shared" si="47"/>
        <v/>
      </c>
      <c r="K396" s="88" t="str">
        <f t="shared" si="44"/>
        <v/>
      </c>
      <c r="L396" s="89"/>
    </row>
    <row r="397" spans="1:12" s="39" customFormat="1" x14ac:dyDescent="0.55000000000000004">
      <c r="A397" s="40"/>
      <c r="B397" s="90" t="str">
        <f t="shared" si="42"/>
        <v/>
      </c>
      <c r="C397" s="91"/>
      <c r="D397" s="35" t="str">
        <f t="shared" ref="D397:D460" si="48">IF(OR($B397="",$F$7=""),"",IF(DAY(DATE(YEAR($F$7),MONTH($F$7)+12*$B397/$F$6,DAY($F$7)))&lt;&gt;DAY($F$7),DATE(YEAR($F$7),MONTH($F$7)+12*$B397/$F$6,DAY($F$7))-DAY(DATE(YEAR($F$7),MONTH($F$7)+12*$B397/$F$6,DAY($F$7))),DATE(YEAR($F$7),MONTH($F$7)+12*$B397/$F$6,DAY($F$7))))</f>
        <v/>
      </c>
      <c r="E397" s="88" t="str">
        <f t="shared" si="45"/>
        <v/>
      </c>
      <c r="F397" s="92"/>
      <c r="G397" s="87" t="str">
        <f t="shared" si="43"/>
        <v/>
      </c>
      <c r="H397" s="87"/>
      <c r="I397" s="36" t="str">
        <f t="shared" si="46"/>
        <v/>
      </c>
      <c r="J397" s="36" t="str">
        <f t="shared" si="47"/>
        <v/>
      </c>
      <c r="K397" s="88" t="str">
        <f t="shared" si="44"/>
        <v/>
      </c>
      <c r="L397" s="89"/>
    </row>
    <row r="398" spans="1:12" s="39" customFormat="1" x14ac:dyDescent="0.55000000000000004">
      <c r="A398" s="40"/>
      <c r="B398" s="90" t="str">
        <f t="shared" si="42"/>
        <v/>
      </c>
      <c r="C398" s="91"/>
      <c r="D398" s="35" t="str">
        <f t="shared" si="48"/>
        <v/>
      </c>
      <c r="E398" s="88" t="str">
        <f t="shared" si="45"/>
        <v/>
      </c>
      <c r="F398" s="92"/>
      <c r="G398" s="87" t="str">
        <f t="shared" si="43"/>
        <v/>
      </c>
      <c r="H398" s="87"/>
      <c r="I398" s="36" t="str">
        <f t="shared" si="46"/>
        <v/>
      </c>
      <c r="J398" s="36" t="str">
        <f t="shared" si="47"/>
        <v/>
      </c>
      <c r="K398" s="88" t="str">
        <f t="shared" si="44"/>
        <v/>
      </c>
      <c r="L398" s="89"/>
    </row>
    <row r="399" spans="1:12" s="39" customFormat="1" x14ac:dyDescent="0.55000000000000004">
      <c r="A399" s="40"/>
      <c r="B399" s="90" t="str">
        <f t="shared" si="42"/>
        <v/>
      </c>
      <c r="C399" s="91"/>
      <c r="D399" s="35" t="str">
        <f t="shared" si="48"/>
        <v/>
      </c>
      <c r="E399" s="88" t="str">
        <f t="shared" si="45"/>
        <v/>
      </c>
      <c r="F399" s="92"/>
      <c r="G399" s="87" t="str">
        <f t="shared" si="43"/>
        <v/>
      </c>
      <c r="H399" s="87"/>
      <c r="I399" s="36" t="str">
        <f t="shared" si="46"/>
        <v/>
      </c>
      <c r="J399" s="36" t="str">
        <f t="shared" si="47"/>
        <v/>
      </c>
      <c r="K399" s="88" t="str">
        <f t="shared" si="44"/>
        <v/>
      </c>
      <c r="L399" s="89"/>
    </row>
    <row r="400" spans="1:12" s="39" customFormat="1" x14ac:dyDescent="0.55000000000000004">
      <c r="A400" s="40"/>
      <c r="B400" s="90" t="str">
        <f t="shared" si="42"/>
        <v/>
      </c>
      <c r="C400" s="91"/>
      <c r="D400" s="35" t="str">
        <f t="shared" si="48"/>
        <v/>
      </c>
      <c r="E400" s="88" t="str">
        <f t="shared" si="45"/>
        <v/>
      </c>
      <c r="F400" s="92"/>
      <c r="G400" s="87" t="str">
        <f t="shared" si="43"/>
        <v/>
      </c>
      <c r="H400" s="87"/>
      <c r="I400" s="36" t="str">
        <f t="shared" si="46"/>
        <v/>
      </c>
      <c r="J400" s="36" t="str">
        <f t="shared" si="47"/>
        <v/>
      </c>
      <c r="K400" s="88" t="str">
        <f t="shared" si="44"/>
        <v/>
      </c>
      <c r="L400" s="89"/>
    </row>
    <row r="401" spans="1:12" s="39" customFormat="1" x14ac:dyDescent="0.55000000000000004">
      <c r="A401" s="40"/>
      <c r="B401" s="90" t="str">
        <f t="shared" si="42"/>
        <v/>
      </c>
      <c r="C401" s="91"/>
      <c r="D401" s="35" t="str">
        <f t="shared" si="48"/>
        <v/>
      </c>
      <c r="E401" s="88" t="str">
        <f t="shared" si="45"/>
        <v/>
      </c>
      <c r="F401" s="92"/>
      <c r="G401" s="87" t="str">
        <f t="shared" si="43"/>
        <v/>
      </c>
      <c r="H401" s="87"/>
      <c r="I401" s="36" t="str">
        <f t="shared" si="46"/>
        <v/>
      </c>
      <c r="J401" s="36" t="str">
        <f t="shared" si="47"/>
        <v/>
      </c>
      <c r="K401" s="88" t="str">
        <f t="shared" si="44"/>
        <v/>
      </c>
      <c r="L401" s="89"/>
    </row>
    <row r="402" spans="1:12" s="39" customFormat="1" x14ac:dyDescent="0.55000000000000004">
      <c r="A402" s="40"/>
      <c r="B402" s="90" t="str">
        <f t="shared" si="42"/>
        <v/>
      </c>
      <c r="C402" s="91"/>
      <c r="D402" s="35" t="str">
        <f t="shared" si="48"/>
        <v/>
      </c>
      <c r="E402" s="88" t="str">
        <f t="shared" si="45"/>
        <v/>
      </c>
      <c r="F402" s="92"/>
      <c r="G402" s="87" t="str">
        <f t="shared" si="43"/>
        <v/>
      </c>
      <c r="H402" s="87"/>
      <c r="I402" s="36" t="str">
        <f t="shared" si="46"/>
        <v/>
      </c>
      <c r="J402" s="36" t="str">
        <f t="shared" si="47"/>
        <v/>
      </c>
      <c r="K402" s="88" t="str">
        <f t="shared" si="44"/>
        <v/>
      </c>
      <c r="L402" s="89"/>
    </row>
    <row r="403" spans="1:12" s="39" customFormat="1" x14ac:dyDescent="0.55000000000000004">
      <c r="A403" s="40"/>
      <c r="B403" s="90" t="str">
        <f t="shared" si="42"/>
        <v/>
      </c>
      <c r="C403" s="91"/>
      <c r="D403" s="35" t="str">
        <f t="shared" si="48"/>
        <v/>
      </c>
      <c r="E403" s="88" t="str">
        <f t="shared" si="45"/>
        <v/>
      </c>
      <c r="F403" s="92"/>
      <c r="G403" s="87" t="str">
        <f t="shared" si="43"/>
        <v/>
      </c>
      <c r="H403" s="87"/>
      <c r="I403" s="36" t="str">
        <f t="shared" si="46"/>
        <v/>
      </c>
      <c r="J403" s="36" t="str">
        <f t="shared" si="47"/>
        <v/>
      </c>
      <c r="K403" s="88" t="str">
        <f t="shared" si="44"/>
        <v/>
      </c>
      <c r="L403" s="89"/>
    </row>
    <row r="404" spans="1:12" s="39" customFormat="1" x14ac:dyDescent="0.55000000000000004">
      <c r="A404" s="40"/>
      <c r="B404" s="90" t="str">
        <f t="shared" si="42"/>
        <v/>
      </c>
      <c r="C404" s="91"/>
      <c r="D404" s="35" t="str">
        <f t="shared" si="48"/>
        <v/>
      </c>
      <c r="E404" s="88" t="str">
        <f t="shared" si="45"/>
        <v/>
      </c>
      <c r="F404" s="92"/>
      <c r="G404" s="87" t="str">
        <f t="shared" si="43"/>
        <v/>
      </c>
      <c r="H404" s="87"/>
      <c r="I404" s="36" t="str">
        <f t="shared" si="46"/>
        <v/>
      </c>
      <c r="J404" s="36" t="str">
        <f t="shared" si="47"/>
        <v/>
      </c>
      <c r="K404" s="88" t="str">
        <f t="shared" si="44"/>
        <v/>
      </c>
      <c r="L404" s="89"/>
    </row>
    <row r="405" spans="1:12" s="39" customFormat="1" x14ac:dyDescent="0.55000000000000004">
      <c r="A405" s="40"/>
      <c r="B405" s="90" t="str">
        <f t="shared" si="42"/>
        <v/>
      </c>
      <c r="C405" s="91"/>
      <c r="D405" s="35" t="str">
        <f t="shared" si="48"/>
        <v/>
      </c>
      <c r="E405" s="88" t="str">
        <f t="shared" si="45"/>
        <v/>
      </c>
      <c r="F405" s="92"/>
      <c r="G405" s="87" t="str">
        <f t="shared" si="43"/>
        <v/>
      </c>
      <c r="H405" s="87"/>
      <c r="I405" s="36" t="str">
        <f t="shared" si="46"/>
        <v/>
      </c>
      <c r="J405" s="36" t="str">
        <f t="shared" si="47"/>
        <v/>
      </c>
      <c r="K405" s="88" t="str">
        <f t="shared" si="44"/>
        <v/>
      </c>
      <c r="L405" s="89"/>
    </row>
    <row r="406" spans="1:12" s="39" customFormat="1" x14ac:dyDescent="0.55000000000000004">
      <c r="A406" s="40"/>
      <c r="B406" s="90" t="str">
        <f t="shared" si="42"/>
        <v/>
      </c>
      <c r="C406" s="91"/>
      <c r="D406" s="35" t="str">
        <f t="shared" si="48"/>
        <v/>
      </c>
      <c r="E406" s="88" t="str">
        <f t="shared" si="45"/>
        <v/>
      </c>
      <c r="F406" s="92"/>
      <c r="G406" s="87" t="str">
        <f t="shared" si="43"/>
        <v/>
      </c>
      <c r="H406" s="87"/>
      <c r="I406" s="36" t="str">
        <f t="shared" si="46"/>
        <v/>
      </c>
      <c r="J406" s="36" t="str">
        <f t="shared" si="47"/>
        <v/>
      </c>
      <c r="K406" s="88" t="str">
        <f t="shared" si="44"/>
        <v/>
      </c>
      <c r="L406" s="89"/>
    </row>
    <row r="407" spans="1:12" s="39" customFormat="1" x14ac:dyDescent="0.55000000000000004">
      <c r="A407" s="40"/>
      <c r="B407" s="90" t="str">
        <f t="shared" si="42"/>
        <v/>
      </c>
      <c r="C407" s="91"/>
      <c r="D407" s="35" t="str">
        <f t="shared" si="48"/>
        <v/>
      </c>
      <c r="E407" s="88" t="str">
        <f t="shared" si="45"/>
        <v/>
      </c>
      <c r="F407" s="92"/>
      <c r="G407" s="87" t="str">
        <f t="shared" si="43"/>
        <v/>
      </c>
      <c r="H407" s="87"/>
      <c r="I407" s="36" t="str">
        <f t="shared" si="46"/>
        <v/>
      </c>
      <c r="J407" s="36" t="str">
        <f t="shared" si="47"/>
        <v/>
      </c>
      <c r="K407" s="88" t="str">
        <f t="shared" si="44"/>
        <v/>
      </c>
      <c r="L407" s="89"/>
    </row>
    <row r="408" spans="1:12" s="39" customFormat="1" x14ac:dyDescent="0.55000000000000004">
      <c r="A408" s="40"/>
      <c r="B408" s="90" t="str">
        <f t="shared" si="42"/>
        <v/>
      </c>
      <c r="C408" s="91"/>
      <c r="D408" s="35" t="str">
        <f t="shared" si="48"/>
        <v/>
      </c>
      <c r="E408" s="88" t="str">
        <f t="shared" si="45"/>
        <v/>
      </c>
      <c r="F408" s="92"/>
      <c r="G408" s="87" t="str">
        <f t="shared" si="43"/>
        <v/>
      </c>
      <c r="H408" s="87"/>
      <c r="I408" s="36" t="str">
        <f t="shared" si="46"/>
        <v/>
      </c>
      <c r="J408" s="36" t="str">
        <f t="shared" si="47"/>
        <v/>
      </c>
      <c r="K408" s="88" t="str">
        <f t="shared" si="44"/>
        <v/>
      </c>
      <c r="L408" s="89"/>
    </row>
    <row r="409" spans="1:12" s="39" customFormat="1" x14ac:dyDescent="0.55000000000000004">
      <c r="A409" s="40"/>
      <c r="B409" s="90" t="str">
        <f t="shared" si="42"/>
        <v/>
      </c>
      <c r="C409" s="91"/>
      <c r="D409" s="35" t="str">
        <f t="shared" si="48"/>
        <v/>
      </c>
      <c r="E409" s="88" t="str">
        <f t="shared" si="45"/>
        <v/>
      </c>
      <c r="F409" s="92"/>
      <c r="G409" s="87" t="str">
        <f t="shared" si="43"/>
        <v/>
      </c>
      <c r="H409" s="87"/>
      <c r="I409" s="36" t="str">
        <f t="shared" si="46"/>
        <v/>
      </c>
      <c r="J409" s="36" t="str">
        <f t="shared" si="47"/>
        <v/>
      </c>
      <c r="K409" s="88" t="str">
        <f t="shared" si="44"/>
        <v/>
      </c>
      <c r="L409" s="89"/>
    </row>
    <row r="410" spans="1:12" s="39" customFormat="1" x14ac:dyDescent="0.55000000000000004">
      <c r="A410" s="40"/>
      <c r="B410" s="90" t="str">
        <f t="shared" si="42"/>
        <v/>
      </c>
      <c r="C410" s="91"/>
      <c r="D410" s="35" t="str">
        <f t="shared" si="48"/>
        <v/>
      </c>
      <c r="E410" s="88" t="str">
        <f t="shared" si="45"/>
        <v/>
      </c>
      <c r="F410" s="92"/>
      <c r="G410" s="87" t="str">
        <f t="shared" si="43"/>
        <v/>
      </c>
      <c r="H410" s="87"/>
      <c r="I410" s="36" t="str">
        <f t="shared" si="46"/>
        <v/>
      </c>
      <c r="J410" s="36" t="str">
        <f t="shared" si="47"/>
        <v/>
      </c>
      <c r="K410" s="88" t="str">
        <f t="shared" si="44"/>
        <v/>
      </c>
      <c r="L410" s="89"/>
    </row>
    <row r="411" spans="1:12" s="39" customFormat="1" x14ac:dyDescent="0.55000000000000004">
      <c r="A411" s="40"/>
      <c r="B411" s="90" t="str">
        <f t="shared" si="42"/>
        <v/>
      </c>
      <c r="C411" s="91"/>
      <c r="D411" s="35" t="str">
        <f t="shared" si="48"/>
        <v/>
      </c>
      <c r="E411" s="88" t="str">
        <f t="shared" si="45"/>
        <v/>
      </c>
      <c r="F411" s="92"/>
      <c r="G411" s="87" t="str">
        <f t="shared" si="43"/>
        <v/>
      </c>
      <c r="H411" s="87"/>
      <c r="I411" s="36" t="str">
        <f t="shared" si="46"/>
        <v/>
      </c>
      <c r="J411" s="36" t="str">
        <f t="shared" si="47"/>
        <v/>
      </c>
      <c r="K411" s="88" t="str">
        <f t="shared" si="44"/>
        <v/>
      </c>
      <c r="L411" s="89"/>
    </row>
    <row r="412" spans="1:12" s="39" customFormat="1" x14ac:dyDescent="0.55000000000000004">
      <c r="A412" s="40"/>
      <c r="B412" s="90" t="str">
        <f t="shared" si="42"/>
        <v/>
      </c>
      <c r="C412" s="91"/>
      <c r="D412" s="35" t="str">
        <f t="shared" si="48"/>
        <v/>
      </c>
      <c r="E412" s="88" t="str">
        <f t="shared" si="45"/>
        <v/>
      </c>
      <c r="F412" s="92"/>
      <c r="G412" s="87" t="str">
        <f t="shared" si="43"/>
        <v/>
      </c>
      <c r="H412" s="87"/>
      <c r="I412" s="36" t="str">
        <f t="shared" si="46"/>
        <v/>
      </c>
      <c r="J412" s="36" t="str">
        <f t="shared" si="47"/>
        <v/>
      </c>
      <c r="K412" s="88" t="str">
        <f t="shared" si="44"/>
        <v/>
      </c>
      <c r="L412" s="89"/>
    </row>
    <row r="413" spans="1:12" s="39" customFormat="1" x14ac:dyDescent="0.55000000000000004">
      <c r="A413" s="40"/>
      <c r="B413" s="90" t="str">
        <f t="shared" si="42"/>
        <v/>
      </c>
      <c r="C413" s="91"/>
      <c r="D413" s="35" t="str">
        <f t="shared" si="48"/>
        <v/>
      </c>
      <c r="E413" s="88" t="str">
        <f t="shared" si="45"/>
        <v/>
      </c>
      <c r="F413" s="92"/>
      <c r="G413" s="87" t="str">
        <f t="shared" si="43"/>
        <v/>
      </c>
      <c r="H413" s="87"/>
      <c r="I413" s="36" t="str">
        <f t="shared" si="46"/>
        <v/>
      </c>
      <c r="J413" s="36" t="str">
        <f t="shared" si="47"/>
        <v/>
      </c>
      <c r="K413" s="88" t="str">
        <f t="shared" si="44"/>
        <v/>
      </c>
      <c r="L413" s="89"/>
    </row>
    <row r="414" spans="1:12" s="39" customFormat="1" x14ac:dyDescent="0.55000000000000004">
      <c r="A414" s="40"/>
      <c r="B414" s="90" t="str">
        <f t="shared" si="42"/>
        <v/>
      </c>
      <c r="C414" s="91"/>
      <c r="D414" s="35" t="str">
        <f t="shared" si="48"/>
        <v/>
      </c>
      <c r="E414" s="88" t="str">
        <f t="shared" si="45"/>
        <v/>
      </c>
      <c r="F414" s="92"/>
      <c r="G414" s="87" t="str">
        <f t="shared" si="43"/>
        <v/>
      </c>
      <c r="H414" s="87"/>
      <c r="I414" s="36" t="str">
        <f t="shared" si="46"/>
        <v/>
      </c>
      <c r="J414" s="36" t="str">
        <f t="shared" si="47"/>
        <v/>
      </c>
      <c r="K414" s="88" t="str">
        <f t="shared" si="44"/>
        <v/>
      </c>
      <c r="L414" s="89"/>
    </row>
    <row r="415" spans="1:12" s="39" customFormat="1" x14ac:dyDescent="0.55000000000000004">
      <c r="A415" s="40"/>
      <c r="B415" s="90" t="str">
        <f t="shared" si="42"/>
        <v/>
      </c>
      <c r="C415" s="91"/>
      <c r="D415" s="35" t="str">
        <f t="shared" si="48"/>
        <v/>
      </c>
      <c r="E415" s="88" t="str">
        <f t="shared" si="45"/>
        <v/>
      </c>
      <c r="F415" s="92"/>
      <c r="G415" s="87" t="str">
        <f t="shared" si="43"/>
        <v/>
      </c>
      <c r="H415" s="87"/>
      <c r="I415" s="36" t="str">
        <f t="shared" si="46"/>
        <v/>
      </c>
      <c r="J415" s="36" t="str">
        <f t="shared" si="47"/>
        <v/>
      </c>
      <c r="K415" s="88" t="str">
        <f t="shared" si="44"/>
        <v/>
      </c>
      <c r="L415" s="89"/>
    </row>
    <row r="416" spans="1:12" s="39" customFormat="1" x14ac:dyDescent="0.55000000000000004">
      <c r="A416" s="40"/>
      <c r="B416" s="90" t="str">
        <f t="shared" si="42"/>
        <v/>
      </c>
      <c r="C416" s="91"/>
      <c r="D416" s="35" t="str">
        <f t="shared" si="48"/>
        <v/>
      </c>
      <c r="E416" s="88" t="str">
        <f t="shared" si="45"/>
        <v/>
      </c>
      <c r="F416" s="92"/>
      <c r="G416" s="87" t="str">
        <f t="shared" si="43"/>
        <v/>
      </c>
      <c r="H416" s="87"/>
      <c r="I416" s="36" t="str">
        <f t="shared" si="46"/>
        <v/>
      </c>
      <c r="J416" s="36" t="str">
        <f t="shared" si="47"/>
        <v/>
      </c>
      <c r="K416" s="88" t="str">
        <f t="shared" si="44"/>
        <v/>
      </c>
      <c r="L416" s="89"/>
    </row>
    <row r="417" spans="1:12" s="39" customFormat="1" x14ac:dyDescent="0.55000000000000004">
      <c r="A417" s="40"/>
      <c r="B417" s="90" t="str">
        <f t="shared" si="42"/>
        <v/>
      </c>
      <c r="C417" s="91"/>
      <c r="D417" s="35" t="str">
        <f t="shared" si="48"/>
        <v/>
      </c>
      <c r="E417" s="88" t="str">
        <f t="shared" si="45"/>
        <v/>
      </c>
      <c r="F417" s="92"/>
      <c r="G417" s="87" t="str">
        <f t="shared" si="43"/>
        <v/>
      </c>
      <c r="H417" s="87"/>
      <c r="I417" s="36" t="str">
        <f t="shared" si="46"/>
        <v/>
      </c>
      <c r="J417" s="36" t="str">
        <f t="shared" si="47"/>
        <v/>
      </c>
      <c r="K417" s="88" t="str">
        <f t="shared" si="44"/>
        <v/>
      </c>
      <c r="L417" s="89"/>
    </row>
    <row r="418" spans="1:12" s="39" customFormat="1" x14ac:dyDescent="0.55000000000000004">
      <c r="A418" s="40"/>
      <c r="B418" s="90" t="str">
        <f t="shared" si="42"/>
        <v/>
      </c>
      <c r="C418" s="91"/>
      <c r="D418" s="35" t="str">
        <f t="shared" si="48"/>
        <v/>
      </c>
      <c r="E418" s="88" t="str">
        <f t="shared" si="45"/>
        <v/>
      </c>
      <c r="F418" s="92"/>
      <c r="G418" s="87" t="str">
        <f t="shared" si="43"/>
        <v/>
      </c>
      <c r="H418" s="87"/>
      <c r="I418" s="36" t="str">
        <f t="shared" si="46"/>
        <v/>
      </c>
      <c r="J418" s="36" t="str">
        <f t="shared" si="47"/>
        <v/>
      </c>
      <c r="K418" s="88" t="str">
        <f t="shared" si="44"/>
        <v/>
      </c>
      <c r="L418" s="89"/>
    </row>
    <row r="419" spans="1:12" s="39" customFormat="1" x14ac:dyDescent="0.55000000000000004">
      <c r="A419" s="40"/>
      <c r="B419" s="90" t="str">
        <f t="shared" si="42"/>
        <v/>
      </c>
      <c r="C419" s="91"/>
      <c r="D419" s="35" t="str">
        <f t="shared" si="48"/>
        <v/>
      </c>
      <c r="E419" s="88" t="str">
        <f t="shared" si="45"/>
        <v/>
      </c>
      <c r="F419" s="92"/>
      <c r="G419" s="87" t="str">
        <f t="shared" si="43"/>
        <v/>
      </c>
      <c r="H419" s="87"/>
      <c r="I419" s="36" t="str">
        <f t="shared" si="46"/>
        <v/>
      </c>
      <c r="J419" s="36" t="str">
        <f t="shared" si="47"/>
        <v/>
      </c>
      <c r="K419" s="88" t="str">
        <f t="shared" si="44"/>
        <v/>
      </c>
      <c r="L419" s="89"/>
    </row>
    <row r="420" spans="1:12" s="39" customFormat="1" x14ac:dyDescent="0.55000000000000004">
      <c r="A420" s="40"/>
      <c r="B420" s="90" t="str">
        <f t="shared" si="42"/>
        <v/>
      </c>
      <c r="C420" s="91"/>
      <c r="D420" s="35" t="str">
        <f t="shared" si="48"/>
        <v/>
      </c>
      <c r="E420" s="88" t="str">
        <f t="shared" si="45"/>
        <v/>
      </c>
      <c r="F420" s="92"/>
      <c r="G420" s="87" t="str">
        <f t="shared" si="43"/>
        <v/>
      </c>
      <c r="H420" s="87"/>
      <c r="I420" s="36" t="str">
        <f t="shared" si="46"/>
        <v/>
      </c>
      <c r="J420" s="36" t="str">
        <f t="shared" si="47"/>
        <v/>
      </c>
      <c r="K420" s="88" t="str">
        <f t="shared" si="44"/>
        <v/>
      </c>
      <c r="L420" s="89"/>
    </row>
    <row r="421" spans="1:12" s="39" customFormat="1" x14ac:dyDescent="0.55000000000000004">
      <c r="A421" s="40"/>
      <c r="B421" s="90" t="str">
        <f t="shared" si="42"/>
        <v/>
      </c>
      <c r="C421" s="91"/>
      <c r="D421" s="35" t="str">
        <f t="shared" si="48"/>
        <v/>
      </c>
      <c r="E421" s="88" t="str">
        <f t="shared" si="45"/>
        <v/>
      </c>
      <c r="F421" s="92"/>
      <c r="G421" s="87" t="str">
        <f t="shared" si="43"/>
        <v/>
      </c>
      <c r="H421" s="87"/>
      <c r="I421" s="36" t="str">
        <f t="shared" si="46"/>
        <v/>
      </c>
      <c r="J421" s="36" t="str">
        <f t="shared" si="47"/>
        <v/>
      </c>
      <c r="K421" s="88" t="str">
        <f t="shared" si="44"/>
        <v/>
      </c>
      <c r="L421" s="89"/>
    </row>
    <row r="422" spans="1:12" s="39" customFormat="1" x14ac:dyDescent="0.55000000000000004">
      <c r="A422" s="40"/>
      <c r="B422" s="90" t="str">
        <f t="shared" si="42"/>
        <v/>
      </c>
      <c r="C422" s="91"/>
      <c r="D422" s="35" t="str">
        <f t="shared" si="48"/>
        <v/>
      </c>
      <c r="E422" s="88" t="str">
        <f t="shared" si="45"/>
        <v/>
      </c>
      <c r="F422" s="92"/>
      <c r="G422" s="87" t="str">
        <f t="shared" si="43"/>
        <v/>
      </c>
      <c r="H422" s="87"/>
      <c r="I422" s="36" t="str">
        <f t="shared" si="46"/>
        <v/>
      </c>
      <c r="J422" s="36" t="str">
        <f t="shared" si="47"/>
        <v/>
      </c>
      <c r="K422" s="88" t="str">
        <f t="shared" si="44"/>
        <v/>
      </c>
      <c r="L422" s="89"/>
    </row>
    <row r="423" spans="1:12" s="39" customFormat="1" x14ac:dyDescent="0.55000000000000004">
      <c r="A423" s="40"/>
      <c r="B423" s="90" t="str">
        <f t="shared" si="42"/>
        <v/>
      </c>
      <c r="C423" s="91"/>
      <c r="D423" s="35" t="str">
        <f t="shared" si="48"/>
        <v/>
      </c>
      <c r="E423" s="88" t="str">
        <f t="shared" si="45"/>
        <v/>
      </c>
      <c r="F423" s="92"/>
      <c r="G423" s="87" t="str">
        <f t="shared" si="43"/>
        <v/>
      </c>
      <c r="H423" s="87"/>
      <c r="I423" s="36" t="str">
        <f t="shared" si="46"/>
        <v/>
      </c>
      <c r="J423" s="36" t="str">
        <f t="shared" si="47"/>
        <v/>
      </c>
      <c r="K423" s="88" t="str">
        <f t="shared" si="44"/>
        <v/>
      </c>
      <c r="L423" s="89"/>
    </row>
    <row r="424" spans="1:12" s="39" customFormat="1" x14ac:dyDescent="0.55000000000000004">
      <c r="A424" s="40"/>
      <c r="B424" s="90" t="str">
        <f t="shared" si="42"/>
        <v/>
      </c>
      <c r="C424" s="91"/>
      <c r="D424" s="35" t="str">
        <f t="shared" si="48"/>
        <v/>
      </c>
      <c r="E424" s="88" t="str">
        <f t="shared" si="45"/>
        <v/>
      </c>
      <c r="F424" s="92"/>
      <c r="G424" s="87" t="str">
        <f t="shared" si="43"/>
        <v/>
      </c>
      <c r="H424" s="87"/>
      <c r="I424" s="36" t="str">
        <f t="shared" si="46"/>
        <v/>
      </c>
      <c r="J424" s="36" t="str">
        <f t="shared" si="47"/>
        <v/>
      </c>
      <c r="K424" s="88" t="str">
        <f t="shared" si="44"/>
        <v/>
      </c>
      <c r="L424" s="89"/>
    </row>
    <row r="425" spans="1:12" s="39" customFormat="1" x14ac:dyDescent="0.55000000000000004">
      <c r="A425" s="40"/>
      <c r="B425" s="90" t="str">
        <f t="shared" si="42"/>
        <v/>
      </c>
      <c r="C425" s="91"/>
      <c r="D425" s="35" t="str">
        <f t="shared" si="48"/>
        <v/>
      </c>
      <c r="E425" s="88" t="str">
        <f t="shared" si="45"/>
        <v/>
      </c>
      <c r="F425" s="92"/>
      <c r="G425" s="87" t="str">
        <f t="shared" si="43"/>
        <v/>
      </c>
      <c r="H425" s="87"/>
      <c r="I425" s="36" t="str">
        <f t="shared" si="46"/>
        <v/>
      </c>
      <c r="J425" s="36" t="str">
        <f t="shared" si="47"/>
        <v/>
      </c>
      <c r="K425" s="88" t="str">
        <f t="shared" si="44"/>
        <v/>
      </c>
      <c r="L425" s="89"/>
    </row>
    <row r="426" spans="1:12" s="39" customFormat="1" x14ac:dyDescent="0.55000000000000004">
      <c r="A426" s="40"/>
      <c r="B426" s="90" t="str">
        <f t="shared" si="42"/>
        <v/>
      </c>
      <c r="C426" s="91"/>
      <c r="D426" s="35" t="str">
        <f t="shared" si="48"/>
        <v/>
      </c>
      <c r="E426" s="88" t="str">
        <f t="shared" si="45"/>
        <v/>
      </c>
      <c r="F426" s="92"/>
      <c r="G426" s="87" t="str">
        <f t="shared" si="43"/>
        <v/>
      </c>
      <c r="H426" s="87"/>
      <c r="I426" s="36" t="str">
        <f t="shared" si="46"/>
        <v/>
      </c>
      <c r="J426" s="36" t="str">
        <f t="shared" si="47"/>
        <v/>
      </c>
      <c r="K426" s="88" t="str">
        <f t="shared" si="44"/>
        <v/>
      </c>
      <c r="L426" s="89"/>
    </row>
    <row r="427" spans="1:12" s="39" customFormat="1" x14ac:dyDescent="0.55000000000000004">
      <c r="A427" s="40"/>
      <c r="B427" s="90" t="str">
        <f t="shared" si="42"/>
        <v/>
      </c>
      <c r="C427" s="91"/>
      <c r="D427" s="35" t="str">
        <f t="shared" si="48"/>
        <v/>
      </c>
      <c r="E427" s="88" t="str">
        <f t="shared" si="45"/>
        <v/>
      </c>
      <c r="F427" s="92"/>
      <c r="G427" s="87" t="str">
        <f t="shared" si="43"/>
        <v/>
      </c>
      <c r="H427" s="87"/>
      <c r="I427" s="36" t="str">
        <f t="shared" si="46"/>
        <v/>
      </c>
      <c r="J427" s="36" t="str">
        <f t="shared" si="47"/>
        <v/>
      </c>
      <c r="K427" s="88" t="str">
        <f t="shared" si="44"/>
        <v/>
      </c>
      <c r="L427" s="89"/>
    </row>
    <row r="428" spans="1:12" s="39" customFormat="1" x14ac:dyDescent="0.55000000000000004">
      <c r="A428" s="40"/>
      <c r="B428" s="90" t="str">
        <f t="shared" si="42"/>
        <v/>
      </c>
      <c r="C428" s="91"/>
      <c r="D428" s="35" t="str">
        <f t="shared" si="48"/>
        <v/>
      </c>
      <c r="E428" s="88" t="str">
        <f t="shared" si="45"/>
        <v/>
      </c>
      <c r="F428" s="92"/>
      <c r="G428" s="87" t="str">
        <f t="shared" si="43"/>
        <v/>
      </c>
      <c r="H428" s="87"/>
      <c r="I428" s="36" t="str">
        <f t="shared" si="46"/>
        <v/>
      </c>
      <c r="J428" s="36" t="str">
        <f t="shared" si="47"/>
        <v/>
      </c>
      <c r="K428" s="88" t="str">
        <f t="shared" si="44"/>
        <v/>
      </c>
      <c r="L428" s="89"/>
    </row>
    <row r="429" spans="1:12" s="39" customFormat="1" x14ac:dyDescent="0.55000000000000004">
      <c r="A429" s="40"/>
      <c r="B429" s="90" t="str">
        <f t="shared" si="42"/>
        <v/>
      </c>
      <c r="C429" s="91"/>
      <c r="D429" s="35" t="str">
        <f t="shared" si="48"/>
        <v/>
      </c>
      <c r="E429" s="88" t="str">
        <f t="shared" si="45"/>
        <v/>
      </c>
      <c r="F429" s="92"/>
      <c r="G429" s="87" t="str">
        <f t="shared" si="43"/>
        <v/>
      </c>
      <c r="H429" s="87"/>
      <c r="I429" s="36" t="str">
        <f t="shared" si="46"/>
        <v/>
      </c>
      <c r="J429" s="36" t="str">
        <f t="shared" si="47"/>
        <v/>
      </c>
      <c r="K429" s="88" t="str">
        <f t="shared" si="44"/>
        <v/>
      </c>
      <c r="L429" s="89"/>
    </row>
    <row r="430" spans="1:12" s="39" customFormat="1" x14ac:dyDescent="0.55000000000000004">
      <c r="A430" s="40"/>
      <c r="B430" s="90" t="str">
        <f t="shared" si="42"/>
        <v/>
      </c>
      <c r="C430" s="91"/>
      <c r="D430" s="35" t="str">
        <f t="shared" si="48"/>
        <v/>
      </c>
      <c r="E430" s="88" t="str">
        <f t="shared" si="45"/>
        <v/>
      </c>
      <c r="F430" s="92"/>
      <c r="G430" s="87" t="str">
        <f t="shared" si="43"/>
        <v/>
      </c>
      <c r="H430" s="87"/>
      <c r="I430" s="36" t="str">
        <f t="shared" si="46"/>
        <v/>
      </c>
      <c r="J430" s="36" t="str">
        <f t="shared" si="47"/>
        <v/>
      </c>
      <c r="K430" s="88" t="str">
        <f t="shared" si="44"/>
        <v/>
      </c>
      <c r="L430" s="89"/>
    </row>
    <row r="431" spans="1:12" s="39" customFormat="1" x14ac:dyDescent="0.55000000000000004">
      <c r="A431" s="40"/>
      <c r="B431" s="90" t="str">
        <f t="shared" si="42"/>
        <v/>
      </c>
      <c r="C431" s="91"/>
      <c r="D431" s="35" t="str">
        <f t="shared" si="48"/>
        <v/>
      </c>
      <c r="E431" s="88" t="str">
        <f t="shared" si="45"/>
        <v/>
      </c>
      <c r="F431" s="92"/>
      <c r="G431" s="87" t="str">
        <f t="shared" si="43"/>
        <v/>
      </c>
      <c r="H431" s="87"/>
      <c r="I431" s="36" t="str">
        <f t="shared" si="46"/>
        <v/>
      </c>
      <c r="J431" s="36" t="str">
        <f t="shared" si="47"/>
        <v/>
      </c>
      <c r="K431" s="88" t="str">
        <f t="shared" si="44"/>
        <v/>
      </c>
      <c r="L431" s="89"/>
    </row>
    <row r="432" spans="1:12" s="39" customFormat="1" x14ac:dyDescent="0.55000000000000004">
      <c r="A432" s="40"/>
      <c r="B432" s="90" t="str">
        <f t="shared" si="42"/>
        <v/>
      </c>
      <c r="C432" s="91"/>
      <c r="D432" s="35" t="str">
        <f t="shared" si="48"/>
        <v/>
      </c>
      <c r="E432" s="88" t="str">
        <f t="shared" si="45"/>
        <v/>
      </c>
      <c r="F432" s="92"/>
      <c r="G432" s="87" t="str">
        <f t="shared" si="43"/>
        <v/>
      </c>
      <c r="H432" s="87"/>
      <c r="I432" s="36" t="str">
        <f t="shared" si="46"/>
        <v/>
      </c>
      <c r="J432" s="36" t="str">
        <f t="shared" si="47"/>
        <v/>
      </c>
      <c r="K432" s="88" t="str">
        <f t="shared" si="44"/>
        <v/>
      </c>
      <c r="L432" s="89"/>
    </row>
    <row r="433" spans="1:12" s="39" customFormat="1" x14ac:dyDescent="0.55000000000000004">
      <c r="A433" s="40"/>
      <c r="B433" s="90" t="str">
        <f t="shared" si="42"/>
        <v/>
      </c>
      <c r="C433" s="91"/>
      <c r="D433" s="35" t="str">
        <f t="shared" si="48"/>
        <v/>
      </c>
      <c r="E433" s="88" t="str">
        <f t="shared" si="45"/>
        <v/>
      </c>
      <c r="F433" s="92"/>
      <c r="G433" s="87" t="str">
        <f t="shared" si="43"/>
        <v/>
      </c>
      <c r="H433" s="87"/>
      <c r="I433" s="36" t="str">
        <f t="shared" si="46"/>
        <v/>
      </c>
      <c r="J433" s="36" t="str">
        <f t="shared" si="47"/>
        <v/>
      </c>
      <c r="K433" s="88" t="str">
        <f t="shared" si="44"/>
        <v/>
      </c>
      <c r="L433" s="89"/>
    </row>
    <row r="434" spans="1:12" s="39" customFormat="1" x14ac:dyDescent="0.55000000000000004">
      <c r="A434" s="40"/>
      <c r="B434" s="90" t="str">
        <f t="shared" si="42"/>
        <v/>
      </c>
      <c r="C434" s="91"/>
      <c r="D434" s="35" t="str">
        <f t="shared" si="48"/>
        <v/>
      </c>
      <c r="E434" s="88" t="str">
        <f t="shared" si="45"/>
        <v/>
      </c>
      <c r="F434" s="92"/>
      <c r="G434" s="87" t="str">
        <f t="shared" si="43"/>
        <v/>
      </c>
      <c r="H434" s="87"/>
      <c r="I434" s="36" t="str">
        <f t="shared" si="46"/>
        <v/>
      </c>
      <c r="J434" s="36" t="str">
        <f t="shared" si="47"/>
        <v/>
      </c>
      <c r="K434" s="88" t="str">
        <f t="shared" si="44"/>
        <v/>
      </c>
      <c r="L434" s="89"/>
    </row>
    <row r="435" spans="1:12" s="39" customFormat="1" x14ac:dyDescent="0.55000000000000004">
      <c r="A435" s="40"/>
      <c r="B435" s="90" t="str">
        <f t="shared" si="42"/>
        <v/>
      </c>
      <c r="C435" s="91"/>
      <c r="D435" s="35" t="str">
        <f t="shared" si="48"/>
        <v/>
      </c>
      <c r="E435" s="88" t="str">
        <f t="shared" si="45"/>
        <v/>
      </c>
      <c r="F435" s="92"/>
      <c r="G435" s="87" t="str">
        <f t="shared" si="43"/>
        <v/>
      </c>
      <c r="H435" s="87"/>
      <c r="I435" s="36" t="str">
        <f t="shared" si="46"/>
        <v/>
      </c>
      <c r="J435" s="36" t="str">
        <f t="shared" si="47"/>
        <v/>
      </c>
      <c r="K435" s="88" t="str">
        <f t="shared" si="44"/>
        <v/>
      </c>
      <c r="L435" s="89"/>
    </row>
    <row r="436" spans="1:12" s="39" customFormat="1" x14ac:dyDescent="0.55000000000000004">
      <c r="A436" s="40"/>
      <c r="B436" s="90" t="str">
        <f t="shared" si="42"/>
        <v/>
      </c>
      <c r="C436" s="91"/>
      <c r="D436" s="35" t="str">
        <f t="shared" si="48"/>
        <v/>
      </c>
      <c r="E436" s="88" t="str">
        <f t="shared" si="45"/>
        <v/>
      </c>
      <c r="F436" s="92"/>
      <c r="G436" s="87" t="str">
        <f t="shared" si="43"/>
        <v/>
      </c>
      <c r="H436" s="87"/>
      <c r="I436" s="36" t="str">
        <f t="shared" si="46"/>
        <v/>
      </c>
      <c r="J436" s="36" t="str">
        <f t="shared" si="47"/>
        <v/>
      </c>
      <c r="K436" s="88" t="str">
        <f t="shared" si="44"/>
        <v/>
      </c>
      <c r="L436" s="89"/>
    </row>
    <row r="437" spans="1:12" s="39" customFormat="1" x14ac:dyDescent="0.55000000000000004">
      <c r="A437" s="40"/>
      <c r="B437" s="90" t="str">
        <f t="shared" si="42"/>
        <v/>
      </c>
      <c r="C437" s="91"/>
      <c r="D437" s="35" t="str">
        <f t="shared" si="48"/>
        <v/>
      </c>
      <c r="E437" s="88" t="str">
        <f t="shared" si="45"/>
        <v/>
      </c>
      <c r="F437" s="92"/>
      <c r="G437" s="87" t="str">
        <f t="shared" si="43"/>
        <v/>
      </c>
      <c r="H437" s="87"/>
      <c r="I437" s="36" t="str">
        <f t="shared" si="46"/>
        <v/>
      </c>
      <c r="J437" s="36" t="str">
        <f t="shared" si="47"/>
        <v/>
      </c>
      <c r="K437" s="88" t="str">
        <f t="shared" si="44"/>
        <v/>
      </c>
      <c r="L437" s="89"/>
    </row>
    <row r="438" spans="1:12" s="39" customFormat="1" x14ac:dyDescent="0.55000000000000004">
      <c r="A438" s="40"/>
      <c r="B438" s="90" t="str">
        <f t="shared" si="42"/>
        <v/>
      </c>
      <c r="C438" s="91"/>
      <c r="D438" s="35" t="str">
        <f t="shared" si="48"/>
        <v/>
      </c>
      <c r="E438" s="88" t="str">
        <f t="shared" si="45"/>
        <v/>
      </c>
      <c r="F438" s="92"/>
      <c r="G438" s="87" t="str">
        <f t="shared" si="43"/>
        <v/>
      </c>
      <c r="H438" s="87"/>
      <c r="I438" s="36" t="str">
        <f t="shared" si="46"/>
        <v/>
      </c>
      <c r="J438" s="36" t="str">
        <f t="shared" si="47"/>
        <v/>
      </c>
      <c r="K438" s="88" t="str">
        <f t="shared" si="44"/>
        <v/>
      </c>
      <c r="L438" s="89"/>
    </row>
    <row r="439" spans="1:12" s="39" customFormat="1" x14ac:dyDescent="0.55000000000000004">
      <c r="A439" s="40"/>
      <c r="B439" s="90" t="str">
        <f t="shared" si="42"/>
        <v/>
      </c>
      <c r="C439" s="91"/>
      <c r="D439" s="35" t="str">
        <f t="shared" si="48"/>
        <v/>
      </c>
      <c r="E439" s="88" t="str">
        <f t="shared" si="45"/>
        <v/>
      </c>
      <c r="F439" s="92"/>
      <c r="G439" s="87" t="str">
        <f t="shared" si="43"/>
        <v/>
      </c>
      <c r="H439" s="87"/>
      <c r="I439" s="36" t="str">
        <f t="shared" si="46"/>
        <v/>
      </c>
      <c r="J439" s="36" t="str">
        <f t="shared" si="47"/>
        <v/>
      </c>
      <c r="K439" s="88" t="str">
        <f t="shared" si="44"/>
        <v/>
      </c>
      <c r="L439" s="89"/>
    </row>
    <row r="440" spans="1:12" s="39" customFormat="1" x14ac:dyDescent="0.55000000000000004">
      <c r="A440" s="40"/>
      <c r="B440" s="90" t="str">
        <f t="shared" si="42"/>
        <v/>
      </c>
      <c r="C440" s="91"/>
      <c r="D440" s="35" t="str">
        <f t="shared" si="48"/>
        <v/>
      </c>
      <c r="E440" s="88" t="str">
        <f t="shared" si="45"/>
        <v/>
      </c>
      <c r="F440" s="92"/>
      <c r="G440" s="87" t="str">
        <f t="shared" si="43"/>
        <v/>
      </c>
      <c r="H440" s="87"/>
      <c r="I440" s="36" t="str">
        <f t="shared" si="46"/>
        <v/>
      </c>
      <c r="J440" s="36" t="str">
        <f t="shared" si="47"/>
        <v/>
      </c>
      <c r="K440" s="88" t="str">
        <f t="shared" si="44"/>
        <v/>
      </c>
      <c r="L440" s="89"/>
    </row>
    <row r="441" spans="1:12" s="39" customFormat="1" x14ac:dyDescent="0.55000000000000004">
      <c r="A441" s="40"/>
      <c r="B441" s="90" t="str">
        <f t="shared" si="42"/>
        <v/>
      </c>
      <c r="C441" s="91"/>
      <c r="D441" s="35" t="str">
        <f t="shared" si="48"/>
        <v/>
      </c>
      <c r="E441" s="88" t="str">
        <f t="shared" si="45"/>
        <v/>
      </c>
      <c r="F441" s="92"/>
      <c r="G441" s="87" t="str">
        <f t="shared" si="43"/>
        <v/>
      </c>
      <c r="H441" s="87"/>
      <c r="I441" s="36" t="str">
        <f t="shared" si="46"/>
        <v/>
      </c>
      <c r="J441" s="36" t="str">
        <f t="shared" si="47"/>
        <v/>
      </c>
      <c r="K441" s="88" t="str">
        <f t="shared" si="44"/>
        <v/>
      </c>
      <c r="L441" s="89"/>
    </row>
    <row r="442" spans="1:12" s="39" customFormat="1" x14ac:dyDescent="0.55000000000000004">
      <c r="A442" s="40"/>
      <c r="B442" s="90" t="str">
        <f t="shared" si="42"/>
        <v/>
      </c>
      <c r="C442" s="91"/>
      <c r="D442" s="35" t="str">
        <f t="shared" si="48"/>
        <v/>
      </c>
      <c r="E442" s="88" t="str">
        <f t="shared" si="45"/>
        <v/>
      </c>
      <c r="F442" s="92"/>
      <c r="G442" s="87" t="str">
        <f t="shared" si="43"/>
        <v/>
      </c>
      <c r="H442" s="87"/>
      <c r="I442" s="36" t="str">
        <f t="shared" si="46"/>
        <v/>
      </c>
      <c r="J442" s="36" t="str">
        <f t="shared" si="47"/>
        <v/>
      </c>
      <c r="K442" s="88" t="str">
        <f t="shared" si="44"/>
        <v/>
      </c>
      <c r="L442" s="89"/>
    </row>
    <row r="443" spans="1:12" s="39" customFormat="1" x14ac:dyDescent="0.55000000000000004">
      <c r="A443" s="40"/>
      <c r="B443" s="90" t="str">
        <f t="shared" si="42"/>
        <v/>
      </c>
      <c r="C443" s="91"/>
      <c r="D443" s="35" t="str">
        <f t="shared" si="48"/>
        <v/>
      </c>
      <c r="E443" s="88" t="str">
        <f t="shared" si="45"/>
        <v/>
      </c>
      <c r="F443" s="92"/>
      <c r="G443" s="87" t="str">
        <f t="shared" si="43"/>
        <v/>
      </c>
      <c r="H443" s="87"/>
      <c r="I443" s="36" t="str">
        <f t="shared" si="46"/>
        <v/>
      </c>
      <c r="J443" s="36" t="str">
        <f t="shared" si="47"/>
        <v/>
      </c>
      <c r="K443" s="88" t="str">
        <f t="shared" si="44"/>
        <v/>
      </c>
      <c r="L443" s="89"/>
    </row>
    <row r="444" spans="1:12" s="39" customFormat="1" x14ac:dyDescent="0.55000000000000004">
      <c r="A444" s="40"/>
      <c r="B444" s="90" t="str">
        <f t="shared" si="42"/>
        <v/>
      </c>
      <c r="C444" s="91"/>
      <c r="D444" s="35" t="str">
        <f t="shared" si="48"/>
        <v/>
      </c>
      <c r="E444" s="88" t="str">
        <f t="shared" si="45"/>
        <v/>
      </c>
      <c r="F444" s="92"/>
      <c r="G444" s="87" t="str">
        <f t="shared" si="43"/>
        <v/>
      </c>
      <c r="H444" s="87"/>
      <c r="I444" s="36" t="str">
        <f t="shared" si="46"/>
        <v/>
      </c>
      <c r="J444" s="36" t="str">
        <f t="shared" si="47"/>
        <v/>
      </c>
      <c r="K444" s="88" t="str">
        <f t="shared" si="44"/>
        <v/>
      </c>
      <c r="L444" s="89"/>
    </row>
    <row r="445" spans="1:12" s="39" customFormat="1" x14ac:dyDescent="0.55000000000000004">
      <c r="A445" s="40"/>
      <c r="B445" s="90" t="str">
        <f t="shared" si="42"/>
        <v/>
      </c>
      <c r="C445" s="91"/>
      <c r="D445" s="35" t="str">
        <f t="shared" si="48"/>
        <v/>
      </c>
      <c r="E445" s="88" t="str">
        <f t="shared" si="45"/>
        <v/>
      </c>
      <c r="F445" s="92"/>
      <c r="G445" s="87" t="str">
        <f t="shared" si="43"/>
        <v/>
      </c>
      <c r="H445" s="87"/>
      <c r="I445" s="36" t="str">
        <f t="shared" si="46"/>
        <v/>
      </c>
      <c r="J445" s="36" t="str">
        <f t="shared" si="47"/>
        <v/>
      </c>
      <c r="K445" s="88" t="str">
        <f t="shared" si="44"/>
        <v/>
      </c>
      <c r="L445" s="89"/>
    </row>
    <row r="446" spans="1:12" s="39" customFormat="1" x14ac:dyDescent="0.55000000000000004">
      <c r="A446" s="40"/>
      <c r="B446" s="90" t="str">
        <f t="shared" si="42"/>
        <v/>
      </c>
      <c r="C446" s="91"/>
      <c r="D446" s="35" t="str">
        <f t="shared" si="48"/>
        <v/>
      </c>
      <c r="E446" s="88" t="str">
        <f t="shared" si="45"/>
        <v/>
      </c>
      <c r="F446" s="92"/>
      <c r="G446" s="87" t="str">
        <f t="shared" si="43"/>
        <v/>
      </c>
      <c r="H446" s="87"/>
      <c r="I446" s="36" t="str">
        <f t="shared" si="46"/>
        <v/>
      </c>
      <c r="J446" s="36" t="str">
        <f t="shared" si="47"/>
        <v/>
      </c>
      <c r="K446" s="88" t="str">
        <f t="shared" si="44"/>
        <v/>
      </c>
      <c r="L446" s="89"/>
    </row>
    <row r="447" spans="1:12" s="39" customFormat="1" x14ac:dyDescent="0.55000000000000004">
      <c r="A447" s="40"/>
      <c r="B447" s="90" t="str">
        <f t="shared" si="42"/>
        <v/>
      </c>
      <c r="C447" s="91"/>
      <c r="D447" s="35" t="str">
        <f t="shared" si="48"/>
        <v/>
      </c>
      <c r="E447" s="88" t="str">
        <f t="shared" si="45"/>
        <v/>
      </c>
      <c r="F447" s="92"/>
      <c r="G447" s="87" t="str">
        <f t="shared" si="43"/>
        <v/>
      </c>
      <c r="H447" s="87"/>
      <c r="I447" s="36" t="str">
        <f t="shared" si="46"/>
        <v/>
      </c>
      <c r="J447" s="36" t="str">
        <f t="shared" si="47"/>
        <v/>
      </c>
      <c r="K447" s="88" t="str">
        <f t="shared" si="44"/>
        <v/>
      </c>
      <c r="L447" s="89"/>
    </row>
    <row r="448" spans="1:12" s="39" customFormat="1" x14ac:dyDescent="0.55000000000000004">
      <c r="A448" s="40"/>
      <c r="B448" s="90" t="str">
        <f t="shared" si="42"/>
        <v/>
      </c>
      <c r="C448" s="91"/>
      <c r="D448" s="35" t="str">
        <f t="shared" si="48"/>
        <v/>
      </c>
      <c r="E448" s="88" t="str">
        <f t="shared" si="45"/>
        <v/>
      </c>
      <c r="F448" s="92"/>
      <c r="G448" s="87" t="str">
        <f t="shared" si="43"/>
        <v/>
      </c>
      <c r="H448" s="87"/>
      <c r="I448" s="36" t="str">
        <f t="shared" si="46"/>
        <v/>
      </c>
      <c r="J448" s="36" t="str">
        <f t="shared" si="47"/>
        <v/>
      </c>
      <c r="K448" s="88" t="str">
        <f t="shared" si="44"/>
        <v/>
      </c>
      <c r="L448" s="89"/>
    </row>
    <row r="449" spans="1:12" s="39" customFormat="1" x14ac:dyDescent="0.55000000000000004">
      <c r="A449" s="40"/>
      <c r="B449" s="90" t="str">
        <f t="shared" si="42"/>
        <v/>
      </c>
      <c r="C449" s="91"/>
      <c r="D449" s="35" t="str">
        <f t="shared" si="48"/>
        <v/>
      </c>
      <c r="E449" s="88" t="str">
        <f t="shared" si="45"/>
        <v/>
      </c>
      <c r="F449" s="92"/>
      <c r="G449" s="87" t="str">
        <f t="shared" si="43"/>
        <v/>
      </c>
      <c r="H449" s="87"/>
      <c r="I449" s="36" t="str">
        <f t="shared" si="46"/>
        <v/>
      </c>
      <c r="J449" s="36" t="str">
        <f t="shared" si="47"/>
        <v/>
      </c>
      <c r="K449" s="88" t="str">
        <f t="shared" si="44"/>
        <v/>
      </c>
      <c r="L449" s="89"/>
    </row>
    <row r="450" spans="1:12" s="39" customFormat="1" x14ac:dyDescent="0.55000000000000004">
      <c r="A450" s="40"/>
      <c r="B450" s="90" t="str">
        <f t="shared" si="42"/>
        <v/>
      </c>
      <c r="C450" s="91"/>
      <c r="D450" s="35" t="str">
        <f t="shared" si="48"/>
        <v/>
      </c>
      <c r="E450" s="88" t="str">
        <f t="shared" si="45"/>
        <v/>
      </c>
      <c r="F450" s="92"/>
      <c r="G450" s="87" t="str">
        <f t="shared" si="43"/>
        <v/>
      </c>
      <c r="H450" s="87"/>
      <c r="I450" s="36" t="str">
        <f t="shared" si="46"/>
        <v/>
      </c>
      <c r="J450" s="36" t="str">
        <f t="shared" si="47"/>
        <v/>
      </c>
      <c r="K450" s="88" t="str">
        <f t="shared" si="44"/>
        <v/>
      </c>
      <c r="L450" s="89"/>
    </row>
    <row r="451" spans="1:12" s="39" customFormat="1" x14ac:dyDescent="0.55000000000000004">
      <c r="A451" s="40"/>
      <c r="B451" s="90" t="str">
        <f t="shared" si="42"/>
        <v/>
      </c>
      <c r="C451" s="91"/>
      <c r="D451" s="35" t="str">
        <f t="shared" si="48"/>
        <v/>
      </c>
      <c r="E451" s="88" t="str">
        <f t="shared" si="45"/>
        <v/>
      </c>
      <c r="F451" s="92"/>
      <c r="G451" s="87" t="str">
        <f t="shared" si="43"/>
        <v/>
      </c>
      <c r="H451" s="87"/>
      <c r="I451" s="36" t="str">
        <f t="shared" si="46"/>
        <v/>
      </c>
      <c r="J451" s="36" t="str">
        <f t="shared" si="47"/>
        <v/>
      </c>
      <c r="K451" s="88" t="str">
        <f t="shared" si="44"/>
        <v/>
      </c>
      <c r="L451" s="89"/>
    </row>
    <row r="452" spans="1:12" s="39" customFormat="1" x14ac:dyDescent="0.55000000000000004">
      <c r="A452" s="40"/>
      <c r="B452" s="90" t="str">
        <f t="shared" si="42"/>
        <v/>
      </c>
      <c r="C452" s="91"/>
      <c r="D452" s="35" t="str">
        <f t="shared" si="48"/>
        <v/>
      </c>
      <c r="E452" s="88" t="str">
        <f t="shared" si="45"/>
        <v/>
      </c>
      <c r="F452" s="92"/>
      <c r="G452" s="87" t="str">
        <f t="shared" si="43"/>
        <v/>
      </c>
      <c r="H452" s="87"/>
      <c r="I452" s="36" t="str">
        <f t="shared" si="46"/>
        <v/>
      </c>
      <c r="J452" s="36" t="str">
        <f t="shared" si="47"/>
        <v/>
      </c>
      <c r="K452" s="88" t="str">
        <f t="shared" si="44"/>
        <v/>
      </c>
      <c r="L452" s="89"/>
    </row>
    <row r="453" spans="1:12" s="39" customFormat="1" x14ac:dyDescent="0.55000000000000004">
      <c r="A453" s="40"/>
      <c r="B453" s="90" t="str">
        <f t="shared" si="42"/>
        <v/>
      </c>
      <c r="C453" s="91"/>
      <c r="D453" s="35" t="str">
        <f t="shared" si="48"/>
        <v/>
      </c>
      <c r="E453" s="88" t="str">
        <f t="shared" si="45"/>
        <v/>
      </c>
      <c r="F453" s="92"/>
      <c r="G453" s="87" t="str">
        <f t="shared" si="43"/>
        <v/>
      </c>
      <c r="H453" s="87"/>
      <c r="I453" s="36" t="str">
        <f t="shared" si="46"/>
        <v/>
      </c>
      <c r="J453" s="36" t="str">
        <f t="shared" si="47"/>
        <v/>
      </c>
      <c r="K453" s="88" t="str">
        <f t="shared" si="44"/>
        <v/>
      </c>
      <c r="L453" s="89"/>
    </row>
    <row r="454" spans="1:12" s="39" customFormat="1" x14ac:dyDescent="0.55000000000000004">
      <c r="A454" s="40"/>
      <c r="B454" s="90" t="str">
        <f t="shared" si="42"/>
        <v/>
      </c>
      <c r="C454" s="91"/>
      <c r="D454" s="35" t="str">
        <f t="shared" si="48"/>
        <v/>
      </c>
      <c r="E454" s="88" t="str">
        <f t="shared" si="45"/>
        <v/>
      </c>
      <c r="F454" s="92"/>
      <c r="G454" s="87" t="str">
        <f t="shared" si="43"/>
        <v/>
      </c>
      <c r="H454" s="87"/>
      <c r="I454" s="36" t="str">
        <f t="shared" si="46"/>
        <v/>
      </c>
      <c r="J454" s="36" t="str">
        <f t="shared" si="47"/>
        <v/>
      </c>
      <c r="K454" s="88" t="str">
        <f t="shared" si="44"/>
        <v/>
      </c>
      <c r="L454" s="89"/>
    </row>
    <row r="455" spans="1:12" s="39" customFormat="1" x14ac:dyDescent="0.55000000000000004">
      <c r="A455" s="40"/>
      <c r="B455" s="90" t="str">
        <f t="shared" si="42"/>
        <v/>
      </c>
      <c r="C455" s="91"/>
      <c r="D455" s="35" t="str">
        <f t="shared" si="48"/>
        <v/>
      </c>
      <c r="E455" s="88" t="str">
        <f t="shared" si="45"/>
        <v/>
      </c>
      <c r="F455" s="92"/>
      <c r="G455" s="87" t="str">
        <f t="shared" si="43"/>
        <v/>
      </c>
      <c r="H455" s="87"/>
      <c r="I455" s="36" t="str">
        <f t="shared" si="46"/>
        <v/>
      </c>
      <c r="J455" s="36" t="str">
        <f t="shared" si="47"/>
        <v/>
      </c>
      <c r="K455" s="88" t="str">
        <f t="shared" si="44"/>
        <v/>
      </c>
      <c r="L455" s="89"/>
    </row>
    <row r="456" spans="1:12" s="39" customFormat="1" x14ac:dyDescent="0.55000000000000004">
      <c r="A456" s="40"/>
      <c r="B456" s="90" t="str">
        <f t="shared" si="42"/>
        <v/>
      </c>
      <c r="C456" s="91"/>
      <c r="D456" s="35" t="str">
        <f t="shared" si="48"/>
        <v/>
      </c>
      <c r="E456" s="88" t="str">
        <f t="shared" si="45"/>
        <v/>
      </c>
      <c r="F456" s="92"/>
      <c r="G456" s="87" t="str">
        <f t="shared" si="43"/>
        <v/>
      </c>
      <c r="H456" s="87"/>
      <c r="I456" s="36" t="str">
        <f t="shared" si="46"/>
        <v/>
      </c>
      <c r="J456" s="36" t="str">
        <f t="shared" si="47"/>
        <v/>
      </c>
      <c r="K456" s="88" t="str">
        <f t="shared" si="44"/>
        <v/>
      </c>
      <c r="L456" s="89"/>
    </row>
    <row r="457" spans="1:12" s="39" customFormat="1" x14ac:dyDescent="0.55000000000000004">
      <c r="A457" s="40"/>
      <c r="B457" s="90" t="str">
        <f t="shared" si="42"/>
        <v/>
      </c>
      <c r="C457" s="91"/>
      <c r="D457" s="35" t="str">
        <f t="shared" si="48"/>
        <v/>
      </c>
      <c r="E457" s="88" t="str">
        <f t="shared" si="45"/>
        <v/>
      </c>
      <c r="F457" s="92"/>
      <c r="G457" s="87" t="str">
        <f t="shared" si="43"/>
        <v/>
      </c>
      <c r="H457" s="87"/>
      <c r="I457" s="36" t="str">
        <f t="shared" si="46"/>
        <v/>
      </c>
      <c r="J457" s="36" t="str">
        <f t="shared" si="47"/>
        <v/>
      </c>
      <c r="K457" s="88" t="str">
        <f t="shared" si="44"/>
        <v/>
      </c>
      <c r="L457" s="89"/>
    </row>
    <row r="458" spans="1:12" s="39" customFormat="1" x14ac:dyDescent="0.55000000000000004">
      <c r="A458" s="40"/>
      <c r="B458" s="90" t="str">
        <f t="shared" ref="B458:B489" si="49">IF($K$3="","",IF(ROW()&lt;=$K$4+9,ROW()-9,""))</f>
        <v/>
      </c>
      <c r="C458" s="91"/>
      <c r="D458" s="35" t="str">
        <f t="shared" si="48"/>
        <v/>
      </c>
      <c r="E458" s="88" t="str">
        <f t="shared" si="45"/>
        <v/>
      </c>
      <c r="F458" s="92"/>
      <c r="G458" s="87" t="str">
        <f t="shared" ref="G458:G489" si="50">IF($B458="","",$K$3)</f>
        <v/>
      </c>
      <c r="H458" s="87"/>
      <c r="I458" s="36" t="str">
        <f t="shared" si="46"/>
        <v/>
      </c>
      <c r="J458" s="36" t="str">
        <f t="shared" si="47"/>
        <v/>
      </c>
      <c r="K458" s="88" t="str">
        <f t="shared" ref="K458:K489" si="51">IF($B458="","",$E458*(1+$F$4/$F$6)-$G458)</f>
        <v/>
      </c>
      <c r="L458" s="89"/>
    </row>
    <row r="459" spans="1:12" s="39" customFormat="1" x14ac:dyDescent="0.55000000000000004">
      <c r="A459" s="40"/>
      <c r="B459" s="90" t="str">
        <f t="shared" si="49"/>
        <v/>
      </c>
      <c r="C459" s="91"/>
      <c r="D459" s="35" t="str">
        <f t="shared" si="48"/>
        <v/>
      </c>
      <c r="E459" s="88" t="str">
        <f t="shared" ref="E459:E489" si="52">IF($B459="","",$K458)</f>
        <v/>
      </c>
      <c r="F459" s="92"/>
      <c r="G459" s="87" t="str">
        <f t="shared" si="50"/>
        <v/>
      </c>
      <c r="H459" s="87"/>
      <c r="I459" s="36" t="str">
        <f t="shared" ref="I459:I489" si="53">IF($B459="","",-PPMT($F$4/$F$6,$B459,$K$4,$F$3))</f>
        <v/>
      </c>
      <c r="J459" s="36" t="str">
        <f t="shared" ref="J459:J489" si="54">IF($B459="","",-IPMT($F$4/$F$6,$B459,$K$4,$F$3))</f>
        <v/>
      </c>
      <c r="K459" s="88" t="str">
        <f t="shared" si="51"/>
        <v/>
      </c>
      <c r="L459" s="89"/>
    </row>
    <row r="460" spans="1:12" s="39" customFormat="1" x14ac:dyDescent="0.55000000000000004">
      <c r="A460" s="40"/>
      <c r="B460" s="90" t="str">
        <f t="shared" si="49"/>
        <v/>
      </c>
      <c r="C460" s="91"/>
      <c r="D460" s="35" t="str">
        <f t="shared" si="48"/>
        <v/>
      </c>
      <c r="E460" s="88" t="str">
        <f t="shared" si="52"/>
        <v/>
      </c>
      <c r="F460" s="92"/>
      <c r="G460" s="87" t="str">
        <f t="shared" si="50"/>
        <v/>
      </c>
      <c r="H460" s="87"/>
      <c r="I460" s="36" t="str">
        <f t="shared" si="53"/>
        <v/>
      </c>
      <c r="J460" s="36" t="str">
        <f t="shared" si="54"/>
        <v/>
      </c>
      <c r="K460" s="88" t="str">
        <f t="shared" si="51"/>
        <v/>
      </c>
      <c r="L460" s="89"/>
    </row>
    <row r="461" spans="1:12" s="39" customFormat="1" x14ac:dyDescent="0.55000000000000004">
      <c r="A461" s="40"/>
      <c r="B461" s="90" t="str">
        <f t="shared" si="49"/>
        <v/>
      </c>
      <c r="C461" s="91"/>
      <c r="D461" s="35" t="str">
        <f t="shared" ref="D461:D489" si="55">IF(OR($B461="",$F$7=""),"",IF(DAY(DATE(YEAR($F$7),MONTH($F$7)+12*$B461/$F$6,DAY($F$7)))&lt;&gt;DAY($F$7),DATE(YEAR($F$7),MONTH($F$7)+12*$B461/$F$6,DAY($F$7))-DAY(DATE(YEAR($F$7),MONTH($F$7)+12*$B461/$F$6,DAY($F$7))),DATE(YEAR($F$7),MONTH($F$7)+12*$B461/$F$6,DAY($F$7))))</f>
        <v/>
      </c>
      <c r="E461" s="88" t="str">
        <f t="shared" si="52"/>
        <v/>
      </c>
      <c r="F461" s="92"/>
      <c r="G461" s="87" t="str">
        <f t="shared" si="50"/>
        <v/>
      </c>
      <c r="H461" s="87"/>
      <c r="I461" s="36" t="str">
        <f t="shared" si="53"/>
        <v/>
      </c>
      <c r="J461" s="36" t="str">
        <f t="shared" si="54"/>
        <v/>
      </c>
      <c r="K461" s="88" t="str">
        <f t="shared" si="51"/>
        <v/>
      </c>
      <c r="L461" s="89"/>
    </row>
    <row r="462" spans="1:12" s="39" customFormat="1" x14ac:dyDescent="0.55000000000000004">
      <c r="A462" s="40"/>
      <c r="B462" s="90" t="str">
        <f t="shared" si="49"/>
        <v/>
      </c>
      <c r="C462" s="91"/>
      <c r="D462" s="35" t="str">
        <f t="shared" si="55"/>
        <v/>
      </c>
      <c r="E462" s="88" t="str">
        <f t="shared" si="52"/>
        <v/>
      </c>
      <c r="F462" s="92"/>
      <c r="G462" s="87" t="str">
        <f t="shared" si="50"/>
        <v/>
      </c>
      <c r="H462" s="87"/>
      <c r="I462" s="36" t="str">
        <f t="shared" si="53"/>
        <v/>
      </c>
      <c r="J462" s="36" t="str">
        <f t="shared" si="54"/>
        <v/>
      </c>
      <c r="K462" s="88" t="str">
        <f t="shared" si="51"/>
        <v/>
      </c>
      <c r="L462" s="89"/>
    </row>
    <row r="463" spans="1:12" s="39" customFormat="1" x14ac:dyDescent="0.55000000000000004">
      <c r="A463" s="40"/>
      <c r="B463" s="90" t="str">
        <f t="shared" si="49"/>
        <v/>
      </c>
      <c r="C463" s="91"/>
      <c r="D463" s="35" t="str">
        <f t="shared" si="55"/>
        <v/>
      </c>
      <c r="E463" s="88" t="str">
        <f t="shared" si="52"/>
        <v/>
      </c>
      <c r="F463" s="92"/>
      <c r="G463" s="87" t="str">
        <f t="shared" si="50"/>
        <v/>
      </c>
      <c r="H463" s="87"/>
      <c r="I463" s="36" t="str">
        <f t="shared" si="53"/>
        <v/>
      </c>
      <c r="J463" s="36" t="str">
        <f t="shared" si="54"/>
        <v/>
      </c>
      <c r="K463" s="88" t="str">
        <f t="shared" si="51"/>
        <v/>
      </c>
      <c r="L463" s="89"/>
    </row>
    <row r="464" spans="1:12" s="39" customFormat="1" x14ac:dyDescent="0.55000000000000004">
      <c r="A464" s="40"/>
      <c r="B464" s="90" t="str">
        <f t="shared" si="49"/>
        <v/>
      </c>
      <c r="C464" s="91"/>
      <c r="D464" s="35" t="str">
        <f t="shared" si="55"/>
        <v/>
      </c>
      <c r="E464" s="88" t="str">
        <f t="shared" si="52"/>
        <v/>
      </c>
      <c r="F464" s="92"/>
      <c r="G464" s="87" t="str">
        <f t="shared" si="50"/>
        <v/>
      </c>
      <c r="H464" s="87"/>
      <c r="I464" s="36" t="str">
        <f t="shared" si="53"/>
        <v/>
      </c>
      <c r="J464" s="36" t="str">
        <f t="shared" si="54"/>
        <v/>
      </c>
      <c r="K464" s="88" t="str">
        <f t="shared" si="51"/>
        <v/>
      </c>
      <c r="L464" s="89"/>
    </row>
    <row r="465" spans="1:12" s="39" customFormat="1" x14ac:dyDescent="0.55000000000000004">
      <c r="A465" s="40"/>
      <c r="B465" s="90" t="str">
        <f t="shared" si="49"/>
        <v/>
      </c>
      <c r="C465" s="91"/>
      <c r="D465" s="35" t="str">
        <f t="shared" si="55"/>
        <v/>
      </c>
      <c r="E465" s="88" t="str">
        <f t="shared" si="52"/>
        <v/>
      </c>
      <c r="F465" s="92"/>
      <c r="G465" s="87" t="str">
        <f t="shared" si="50"/>
        <v/>
      </c>
      <c r="H465" s="87"/>
      <c r="I465" s="36" t="str">
        <f t="shared" si="53"/>
        <v/>
      </c>
      <c r="J465" s="36" t="str">
        <f t="shared" si="54"/>
        <v/>
      </c>
      <c r="K465" s="88" t="str">
        <f t="shared" si="51"/>
        <v/>
      </c>
      <c r="L465" s="89"/>
    </row>
    <row r="466" spans="1:12" s="39" customFormat="1" x14ac:dyDescent="0.55000000000000004">
      <c r="A466" s="40"/>
      <c r="B466" s="90" t="str">
        <f t="shared" si="49"/>
        <v/>
      </c>
      <c r="C466" s="91"/>
      <c r="D466" s="35" t="str">
        <f t="shared" si="55"/>
        <v/>
      </c>
      <c r="E466" s="88" t="str">
        <f t="shared" si="52"/>
        <v/>
      </c>
      <c r="F466" s="92"/>
      <c r="G466" s="87" t="str">
        <f t="shared" si="50"/>
        <v/>
      </c>
      <c r="H466" s="87"/>
      <c r="I466" s="36" t="str">
        <f t="shared" si="53"/>
        <v/>
      </c>
      <c r="J466" s="36" t="str">
        <f t="shared" si="54"/>
        <v/>
      </c>
      <c r="K466" s="88" t="str">
        <f t="shared" si="51"/>
        <v/>
      </c>
      <c r="L466" s="89"/>
    </row>
    <row r="467" spans="1:12" s="39" customFormat="1" x14ac:dyDescent="0.55000000000000004">
      <c r="A467" s="40"/>
      <c r="B467" s="90" t="str">
        <f t="shared" si="49"/>
        <v/>
      </c>
      <c r="C467" s="91"/>
      <c r="D467" s="35" t="str">
        <f t="shared" si="55"/>
        <v/>
      </c>
      <c r="E467" s="88" t="str">
        <f t="shared" si="52"/>
        <v/>
      </c>
      <c r="F467" s="92"/>
      <c r="G467" s="87" t="str">
        <f t="shared" si="50"/>
        <v/>
      </c>
      <c r="H467" s="87"/>
      <c r="I467" s="36" t="str">
        <f t="shared" si="53"/>
        <v/>
      </c>
      <c r="J467" s="36" t="str">
        <f t="shared" si="54"/>
        <v/>
      </c>
      <c r="K467" s="88" t="str">
        <f t="shared" si="51"/>
        <v/>
      </c>
      <c r="L467" s="89"/>
    </row>
    <row r="468" spans="1:12" s="39" customFormat="1" x14ac:dyDescent="0.55000000000000004">
      <c r="A468" s="40"/>
      <c r="B468" s="90" t="str">
        <f t="shared" si="49"/>
        <v/>
      </c>
      <c r="C468" s="91"/>
      <c r="D468" s="35" t="str">
        <f t="shared" si="55"/>
        <v/>
      </c>
      <c r="E468" s="88" t="str">
        <f t="shared" si="52"/>
        <v/>
      </c>
      <c r="F468" s="92"/>
      <c r="G468" s="87" t="str">
        <f t="shared" si="50"/>
        <v/>
      </c>
      <c r="H468" s="87"/>
      <c r="I468" s="36" t="str">
        <f t="shared" si="53"/>
        <v/>
      </c>
      <c r="J468" s="36" t="str">
        <f t="shared" si="54"/>
        <v/>
      </c>
      <c r="K468" s="88" t="str">
        <f t="shared" si="51"/>
        <v/>
      </c>
      <c r="L468" s="89"/>
    </row>
    <row r="469" spans="1:12" s="39" customFormat="1" x14ac:dyDescent="0.55000000000000004">
      <c r="A469" s="40"/>
      <c r="B469" s="90" t="str">
        <f t="shared" si="49"/>
        <v/>
      </c>
      <c r="C469" s="91"/>
      <c r="D469" s="35" t="str">
        <f t="shared" si="55"/>
        <v/>
      </c>
      <c r="E469" s="88" t="str">
        <f t="shared" si="52"/>
        <v/>
      </c>
      <c r="F469" s="92"/>
      <c r="G469" s="87" t="str">
        <f t="shared" si="50"/>
        <v/>
      </c>
      <c r="H469" s="87"/>
      <c r="I469" s="36" t="str">
        <f t="shared" si="53"/>
        <v/>
      </c>
      <c r="J469" s="36" t="str">
        <f t="shared" si="54"/>
        <v/>
      </c>
      <c r="K469" s="88" t="str">
        <f t="shared" si="51"/>
        <v/>
      </c>
      <c r="L469" s="89"/>
    </row>
    <row r="470" spans="1:12" s="39" customFormat="1" x14ac:dyDescent="0.55000000000000004">
      <c r="A470" s="40"/>
      <c r="B470" s="90" t="str">
        <f t="shared" si="49"/>
        <v/>
      </c>
      <c r="C470" s="91"/>
      <c r="D470" s="35" t="str">
        <f t="shared" si="55"/>
        <v/>
      </c>
      <c r="E470" s="88" t="str">
        <f t="shared" si="52"/>
        <v/>
      </c>
      <c r="F470" s="92"/>
      <c r="G470" s="87" t="str">
        <f t="shared" si="50"/>
        <v/>
      </c>
      <c r="H470" s="87"/>
      <c r="I470" s="36" t="str">
        <f t="shared" si="53"/>
        <v/>
      </c>
      <c r="J470" s="36" t="str">
        <f t="shared" si="54"/>
        <v/>
      </c>
      <c r="K470" s="88" t="str">
        <f t="shared" si="51"/>
        <v/>
      </c>
      <c r="L470" s="89"/>
    </row>
    <row r="471" spans="1:12" s="39" customFormat="1" x14ac:dyDescent="0.55000000000000004">
      <c r="A471" s="40"/>
      <c r="B471" s="90" t="str">
        <f t="shared" si="49"/>
        <v/>
      </c>
      <c r="C471" s="91"/>
      <c r="D471" s="35" t="str">
        <f t="shared" si="55"/>
        <v/>
      </c>
      <c r="E471" s="88" t="str">
        <f t="shared" si="52"/>
        <v/>
      </c>
      <c r="F471" s="92"/>
      <c r="G471" s="87" t="str">
        <f t="shared" si="50"/>
        <v/>
      </c>
      <c r="H471" s="87"/>
      <c r="I471" s="36" t="str">
        <f t="shared" si="53"/>
        <v/>
      </c>
      <c r="J471" s="36" t="str">
        <f t="shared" si="54"/>
        <v/>
      </c>
      <c r="K471" s="88" t="str">
        <f t="shared" si="51"/>
        <v/>
      </c>
      <c r="L471" s="89"/>
    </row>
    <row r="472" spans="1:12" s="39" customFormat="1" x14ac:dyDescent="0.55000000000000004">
      <c r="A472" s="40"/>
      <c r="B472" s="90" t="str">
        <f t="shared" si="49"/>
        <v/>
      </c>
      <c r="C472" s="91"/>
      <c r="D472" s="35" t="str">
        <f t="shared" si="55"/>
        <v/>
      </c>
      <c r="E472" s="88" t="str">
        <f t="shared" si="52"/>
        <v/>
      </c>
      <c r="F472" s="92"/>
      <c r="G472" s="87" t="str">
        <f t="shared" si="50"/>
        <v/>
      </c>
      <c r="H472" s="87"/>
      <c r="I472" s="36" t="str">
        <f t="shared" si="53"/>
        <v/>
      </c>
      <c r="J472" s="36" t="str">
        <f t="shared" si="54"/>
        <v/>
      </c>
      <c r="K472" s="88" t="str">
        <f t="shared" si="51"/>
        <v/>
      </c>
      <c r="L472" s="89"/>
    </row>
    <row r="473" spans="1:12" s="39" customFormat="1" x14ac:dyDescent="0.55000000000000004">
      <c r="A473" s="40"/>
      <c r="B473" s="90" t="str">
        <f t="shared" si="49"/>
        <v/>
      </c>
      <c r="C473" s="91"/>
      <c r="D473" s="35" t="str">
        <f t="shared" si="55"/>
        <v/>
      </c>
      <c r="E473" s="88" t="str">
        <f t="shared" si="52"/>
        <v/>
      </c>
      <c r="F473" s="92"/>
      <c r="G473" s="87" t="str">
        <f t="shared" si="50"/>
        <v/>
      </c>
      <c r="H473" s="87"/>
      <c r="I473" s="36" t="str">
        <f t="shared" si="53"/>
        <v/>
      </c>
      <c r="J473" s="36" t="str">
        <f t="shared" si="54"/>
        <v/>
      </c>
      <c r="K473" s="88" t="str">
        <f t="shared" si="51"/>
        <v/>
      </c>
      <c r="L473" s="89"/>
    </row>
    <row r="474" spans="1:12" s="39" customFormat="1" x14ac:dyDescent="0.55000000000000004">
      <c r="A474" s="40"/>
      <c r="B474" s="90" t="str">
        <f t="shared" si="49"/>
        <v/>
      </c>
      <c r="C474" s="91"/>
      <c r="D474" s="35" t="str">
        <f t="shared" si="55"/>
        <v/>
      </c>
      <c r="E474" s="88" t="str">
        <f t="shared" si="52"/>
        <v/>
      </c>
      <c r="F474" s="92"/>
      <c r="G474" s="87" t="str">
        <f t="shared" si="50"/>
        <v/>
      </c>
      <c r="H474" s="87"/>
      <c r="I474" s="36" t="str">
        <f t="shared" si="53"/>
        <v/>
      </c>
      <c r="J474" s="36" t="str">
        <f t="shared" si="54"/>
        <v/>
      </c>
      <c r="K474" s="88" t="str">
        <f t="shared" si="51"/>
        <v/>
      </c>
      <c r="L474" s="89"/>
    </row>
    <row r="475" spans="1:12" s="39" customFormat="1" x14ac:dyDescent="0.55000000000000004">
      <c r="A475" s="40"/>
      <c r="B475" s="90" t="str">
        <f t="shared" si="49"/>
        <v/>
      </c>
      <c r="C475" s="91"/>
      <c r="D475" s="35" t="str">
        <f t="shared" si="55"/>
        <v/>
      </c>
      <c r="E475" s="88" t="str">
        <f t="shared" si="52"/>
        <v/>
      </c>
      <c r="F475" s="92"/>
      <c r="G475" s="87" t="str">
        <f t="shared" si="50"/>
        <v/>
      </c>
      <c r="H475" s="87"/>
      <c r="I475" s="36" t="str">
        <f t="shared" si="53"/>
        <v/>
      </c>
      <c r="J475" s="36" t="str">
        <f t="shared" si="54"/>
        <v/>
      </c>
      <c r="K475" s="88" t="str">
        <f t="shared" si="51"/>
        <v/>
      </c>
      <c r="L475" s="89"/>
    </row>
    <row r="476" spans="1:12" s="39" customFormat="1" x14ac:dyDescent="0.55000000000000004">
      <c r="A476" s="40"/>
      <c r="B476" s="90" t="str">
        <f t="shared" si="49"/>
        <v/>
      </c>
      <c r="C476" s="91"/>
      <c r="D476" s="35" t="str">
        <f t="shared" si="55"/>
        <v/>
      </c>
      <c r="E476" s="88" t="str">
        <f t="shared" si="52"/>
        <v/>
      </c>
      <c r="F476" s="92"/>
      <c r="G476" s="87" t="str">
        <f t="shared" si="50"/>
        <v/>
      </c>
      <c r="H476" s="87"/>
      <c r="I476" s="36" t="str">
        <f t="shared" si="53"/>
        <v/>
      </c>
      <c r="J476" s="36" t="str">
        <f t="shared" si="54"/>
        <v/>
      </c>
      <c r="K476" s="88" t="str">
        <f t="shared" si="51"/>
        <v/>
      </c>
      <c r="L476" s="89"/>
    </row>
    <row r="477" spans="1:12" s="39" customFormat="1" x14ac:dyDescent="0.55000000000000004">
      <c r="A477" s="40"/>
      <c r="B477" s="90" t="str">
        <f t="shared" si="49"/>
        <v/>
      </c>
      <c r="C477" s="91"/>
      <c r="D477" s="35" t="str">
        <f t="shared" si="55"/>
        <v/>
      </c>
      <c r="E477" s="88" t="str">
        <f t="shared" si="52"/>
        <v/>
      </c>
      <c r="F477" s="92"/>
      <c r="G477" s="87" t="str">
        <f t="shared" si="50"/>
        <v/>
      </c>
      <c r="H477" s="87"/>
      <c r="I477" s="36" t="str">
        <f t="shared" si="53"/>
        <v/>
      </c>
      <c r="J477" s="36" t="str">
        <f t="shared" si="54"/>
        <v/>
      </c>
      <c r="K477" s="88" t="str">
        <f t="shared" si="51"/>
        <v/>
      </c>
      <c r="L477" s="89"/>
    </row>
    <row r="478" spans="1:12" s="39" customFormat="1" x14ac:dyDescent="0.55000000000000004">
      <c r="A478" s="40"/>
      <c r="B478" s="90" t="str">
        <f t="shared" si="49"/>
        <v/>
      </c>
      <c r="C478" s="91"/>
      <c r="D478" s="35" t="str">
        <f t="shared" si="55"/>
        <v/>
      </c>
      <c r="E478" s="88" t="str">
        <f t="shared" si="52"/>
        <v/>
      </c>
      <c r="F478" s="92"/>
      <c r="G478" s="87" t="str">
        <f t="shared" si="50"/>
        <v/>
      </c>
      <c r="H478" s="87"/>
      <c r="I478" s="36" t="str">
        <f t="shared" si="53"/>
        <v/>
      </c>
      <c r="J478" s="36" t="str">
        <f t="shared" si="54"/>
        <v/>
      </c>
      <c r="K478" s="88" t="str">
        <f t="shared" si="51"/>
        <v/>
      </c>
      <c r="L478" s="89"/>
    </row>
    <row r="479" spans="1:12" s="39" customFormat="1" x14ac:dyDescent="0.55000000000000004">
      <c r="A479" s="40"/>
      <c r="B479" s="90" t="str">
        <f t="shared" si="49"/>
        <v/>
      </c>
      <c r="C479" s="91"/>
      <c r="D479" s="35" t="str">
        <f t="shared" si="55"/>
        <v/>
      </c>
      <c r="E479" s="88" t="str">
        <f t="shared" si="52"/>
        <v/>
      </c>
      <c r="F479" s="92"/>
      <c r="G479" s="87" t="str">
        <f t="shared" si="50"/>
        <v/>
      </c>
      <c r="H479" s="87"/>
      <c r="I479" s="36" t="str">
        <f t="shared" si="53"/>
        <v/>
      </c>
      <c r="J479" s="36" t="str">
        <f t="shared" si="54"/>
        <v/>
      </c>
      <c r="K479" s="88" t="str">
        <f t="shared" si="51"/>
        <v/>
      </c>
      <c r="L479" s="89"/>
    </row>
    <row r="480" spans="1:12" s="39" customFormat="1" x14ac:dyDescent="0.55000000000000004">
      <c r="A480" s="40"/>
      <c r="B480" s="90" t="str">
        <f t="shared" si="49"/>
        <v/>
      </c>
      <c r="C480" s="91"/>
      <c r="D480" s="35" t="str">
        <f t="shared" si="55"/>
        <v/>
      </c>
      <c r="E480" s="88" t="str">
        <f t="shared" si="52"/>
        <v/>
      </c>
      <c r="F480" s="92"/>
      <c r="G480" s="87" t="str">
        <f t="shared" si="50"/>
        <v/>
      </c>
      <c r="H480" s="87"/>
      <c r="I480" s="36" t="str">
        <f t="shared" si="53"/>
        <v/>
      </c>
      <c r="J480" s="36" t="str">
        <f t="shared" si="54"/>
        <v/>
      </c>
      <c r="K480" s="88" t="str">
        <f t="shared" si="51"/>
        <v/>
      </c>
      <c r="L480" s="89"/>
    </row>
    <row r="481" spans="1:12" s="39" customFormat="1" x14ac:dyDescent="0.55000000000000004">
      <c r="A481" s="40"/>
      <c r="B481" s="90" t="str">
        <f t="shared" si="49"/>
        <v/>
      </c>
      <c r="C481" s="91"/>
      <c r="D481" s="35" t="str">
        <f t="shared" si="55"/>
        <v/>
      </c>
      <c r="E481" s="88" t="str">
        <f t="shared" si="52"/>
        <v/>
      </c>
      <c r="F481" s="92"/>
      <c r="G481" s="87" t="str">
        <f t="shared" si="50"/>
        <v/>
      </c>
      <c r="H481" s="87"/>
      <c r="I481" s="36" t="str">
        <f t="shared" si="53"/>
        <v/>
      </c>
      <c r="J481" s="36" t="str">
        <f t="shared" si="54"/>
        <v/>
      </c>
      <c r="K481" s="88" t="str">
        <f t="shared" si="51"/>
        <v/>
      </c>
      <c r="L481" s="89"/>
    </row>
    <row r="482" spans="1:12" s="39" customFormat="1" x14ac:dyDescent="0.55000000000000004">
      <c r="A482" s="40"/>
      <c r="B482" s="90" t="str">
        <f t="shared" si="49"/>
        <v/>
      </c>
      <c r="C482" s="91"/>
      <c r="D482" s="35" t="str">
        <f t="shared" si="55"/>
        <v/>
      </c>
      <c r="E482" s="88" t="str">
        <f t="shared" si="52"/>
        <v/>
      </c>
      <c r="F482" s="92"/>
      <c r="G482" s="87" t="str">
        <f t="shared" si="50"/>
        <v/>
      </c>
      <c r="H482" s="87"/>
      <c r="I482" s="36" t="str">
        <f t="shared" si="53"/>
        <v/>
      </c>
      <c r="J482" s="36" t="str">
        <f t="shared" si="54"/>
        <v/>
      </c>
      <c r="K482" s="88" t="str">
        <f t="shared" si="51"/>
        <v/>
      </c>
      <c r="L482" s="89"/>
    </row>
    <row r="483" spans="1:12" s="39" customFormat="1" x14ac:dyDescent="0.55000000000000004">
      <c r="A483" s="40"/>
      <c r="B483" s="90" t="str">
        <f t="shared" si="49"/>
        <v/>
      </c>
      <c r="C483" s="91"/>
      <c r="D483" s="35" t="str">
        <f t="shared" si="55"/>
        <v/>
      </c>
      <c r="E483" s="88" t="str">
        <f t="shared" si="52"/>
        <v/>
      </c>
      <c r="F483" s="92"/>
      <c r="G483" s="87" t="str">
        <f t="shared" si="50"/>
        <v/>
      </c>
      <c r="H483" s="87"/>
      <c r="I483" s="36" t="str">
        <f t="shared" si="53"/>
        <v/>
      </c>
      <c r="J483" s="36" t="str">
        <f t="shared" si="54"/>
        <v/>
      </c>
      <c r="K483" s="88" t="str">
        <f t="shared" si="51"/>
        <v/>
      </c>
      <c r="L483" s="89"/>
    </row>
    <row r="484" spans="1:12" s="39" customFormat="1" x14ac:dyDescent="0.55000000000000004">
      <c r="A484" s="40"/>
      <c r="B484" s="90" t="str">
        <f t="shared" si="49"/>
        <v/>
      </c>
      <c r="C484" s="91"/>
      <c r="D484" s="35" t="str">
        <f t="shared" si="55"/>
        <v/>
      </c>
      <c r="E484" s="88" t="str">
        <f t="shared" si="52"/>
        <v/>
      </c>
      <c r="F484" s="92"/>
      <c r="G484" s="87" t="str">
        <f t="shared" si="50"/>
        <v/>
      </c>
      <c r="H484" s="87"/>
      <c r="I484" s="36" t="str">
        <f t="shared" si="53"/>
        <v/>
      </c>
      <c r="J484" s="36" t="str">
        <f t="shared" si="54"/>
        <v/>
      </c>
      <c r="K484" s="88" t="str">
        <f t="shared" si="51"/>
        <v/>
      </c>
      <c r="L484" s="89"/>
    </row>
    <row r="485" spans="1:12" s="39" customFormat="1" x14ac:dyDescent="0.55000000000000004">
      <c r="A485" s="40"/>
      <c r="B485" s="90" t="str">
        <f t="shared" si="49"/>
        <v/>
      </c>
      <c r="C485" s="91"/>
      <c r="D485" s="35" t="str">
        <f t="shared" si="55"/>
        <v/>
      </c>
      <c r="E485" s="88" t="str">
        <f t="shared" si="52"/>
        <v/>
      </c>
      <c r="F485" s="92"/>
      <c r="G485" s="87" t="str">
        <f t="shared" si="50"/>
        <v/>
      </c>
      <c r="H485" s="87"/>
      <c r="I485" s="36" t="str">
        <f t="shared" si="53"/>
        <v/>
      </c>
      <c r="J485" s="36" t="str">
        <f t="shared" si="54"/>
        <v/>
      </c>
      <c r="K485" s="88" t="str">
        <f t="shared" si="51"/>
        <v/>
      </c>
      <c r="L485" s="89"/>
    </row>
    <row r="486" spans="1:12" s="39" customFormat="1" x14ac:dyDescent="0.55000000000000004">
      <c r="A486" s="40"/>
      <c r="B486" s="90" t="str">
        <f t="shared" si="49"/>
        <v/>
      </c>
      <c r="C486" s="91"/>
      <c r="D486" s="35" t="str">
        <f t="shared" si="55"/>
        <v/>
      </c>
      <c r="E486" s="88" t="str">
        <f t="shared" si="52"/>
        <v/>
      </c>
      <c r="F486" s="92"/>
      <c r="G486" s="87" t="str">
        <f t="shared" si="50"/>
        <v/>
      </c>
      <c r="H486" s="87"/>
      <c r="I486" s="36" t="str">
        <f t="shared" si="53"/>
        <v/>
      </c>
      <c r="J486" s="36" t="str">
        <f t="shared" si="54"/>
        <v/>
      </c>
      <c r="K486" s="88" t="str">
        <f t="shared" si="51"/>
        <v/>
      </c>
      <c r="L486" s="89"/>
    </row>
    <row r="487" spans="1:12" s="39" customFormat="1" x14ac:dyDescent="0.55000000000000004">
      <c r="A487" s="40"/>
      <c r="B487" s="90" t="str">
        <f t="shared" si="49"/>
        <v/>
      </c>
      <c r="C487" s="91"/>
      <c r="D487" s="35" t="str">
        <f t="shared" si="55"/>
        <v/>
      </c>
      <c r="E487" s="88" t="str">
        <f t="shared" si="52"/>
        <v/>
      </c>
      <c r="F487" s="92"/>
      <c r="G487" s="87" t="str">
        <f t="shared" si="50"/>
        <v/>
      </c>
      <c r="H487" s="87"/>
      <c r="I487" s="36" t="str">
        <f t="shared" si="53"/>
        <v/>
      </c>
      <c r="J487" s="36" t="str">
        <f t="shared" si="54"/>
        <v/>
      </c>
      <c r="K487" s="88" t="str">
        <f t="shared" si="51"/>
        <v/>
      </c>
      <c r="L487" s="89"/>
    </row>
    <row r="488" spans="1:12" s="39" customFormat="1" x14ac:dyDescent="0.55000000000000004">
      <c r="A488" s="40"/>
      <c r="B488" s="90" t="str">
        <f t="shared" si="49"/>
        <v/>
      </c>
      <c r="C488" s="91"/>
      <c r="D488" s="35" t="str">
        <f t="shared" si="55"/>
        <v/>
      </c>
      <c r="E488" s="88" t="str">
        <f t="shared" si="52"/>
        <v/>
      </c>
      <c r="F488" s="92"/>
      <c r="G488" s="87" t="str">
        <f t="shared" si="50"/>
        <v/>
      </c>
      <c r="H488" s="87"/>
      <c r="I488" s="36" t="str">
        <f t="shared" si="53"/>
        <v/>
      </c>
      <c r="J488" s="36" t="str">
        <f t="shared" si="54"/>
        <v/>
      </c>
      <c r="K488" s="88" t="str">
        <f t="shared" si="51"/>
        <v/>
      </c>
      <c r="L488" s="89"/>
    </row>
    <row r="489" spans="1:12" s="39" customFormat="1" x14ac:dyDescent="0.55000000000000004">
      <c r="A489" s="40"/>
      <c r="B489" s="90" t="str">
        <f t="shared" si="49"/>
        <v/>
      </c>
      <c r="C489" s="91"/>
      <c r="D489" s="35" t="str">
        <f t="shared" si="55"/>
        <v/>
      </c>
      <c r="E489" s="88" t="str">
        <f t="shared" si="52"/>
        <v/>
      </c>
      <c r="F489" s="92"/>
      <c r="G489" s="87" t="str">
        <f t="shared" si="50"/>
        <v/>
      </c>
      <c r="H489" s="87"/>
      <c r="I489" s="36" t="str">
        <f t="shared" si="53"/>
        <v/>
      </c>
      <c r="J489" s="36" t="str">
        <f t="shared" si="54"/>
        <v/>
      </c>
      <c r="K489" s="88" t="str">
        <f t="shared" si="51"/>
        <v/>
      </c>
      <c r="L489" s="89"/>
    </row>
    <row r="490" spans="1:12" hidden="1" x14ac:dyDescent="0.55000000000000004"/>
    <row r="491" spans="1:12" hidden="1" x14ac:dyDescent="0.55000000000000004"/>
    <row r="492" spans="1:12" hidden="1" x14ac:dyDescent="0.55000000000000004"/>
    <row r="493" spans="1:12" hidden="1" x14ac:dyDescent="0.55000000000000004"/>
    <row r="494" spans="1:12" hidden="1" x14ac:dyDescent="0.55000000000000004"/>
    <row r="495" spans="1:12" hidden="1" x14ac:dyDescent="0.55000000000000004"/>
    <row r="496" spans="1:12" hidden="1" x14ac:dyDescent="0.55000000000000004"/>
    <row r="497" hidden="1" x14ac:dyDescent="0.55000000000000004"/>
    <row r="498" hidden="1" x14ac:dyDescent="0.55000000000000004"/>
    <row r="499" hidden="1" x14ac:dyDescent="0.55000000000000004"/>
    <row r="500" hidden="1" x14ac:dyDescent="0.55000000000000004"/>
    <row r="501" hidden="1" x14ac:dyDescent="0.55000000000000004"/>
    <row r="502" hidden="1" x14ac:dyDescent="0.55000000000000004"/>
    <row r="503" hidden="1" x14ac:dyDescent="0.55000000000000004"/>
    <row r="504" hidden="1" x14ac:dyDescent="0.55000000000000004"/>
    <row r="505" hidden="1" x14ac:dyDescent="0.55000000000000004"/>
    <row r="506" hidden="1" x14ac:dyDescent="0.55000000000000004"/>
    <row r="507" hidden="1" x14ac:dyDescent="0.55000000000000004"/>
    <row r="508" hidden="1" x14ac:dyDescent="0.55000000000000004"/>
    <row r="509" hidden="1" x14ac:dyDescent="0.55000000000000004"/>
    <row r="510" hidden="1" x14ac:dyDescent="0.55000000000000004"/>
    <row r="511" hidden="1" x14ac:dyDescent="0.55000000000000004"/>
    <row r="512" hidden="1" x14ac:dyDescent="0.55000000000000004"/>
    <row r="513" hidden="1" x14ac:dyDescent="0.55000000000000004"/>
    <row r="514" hidden="1" x14ac:dyDescent="0.55000000000000004"/>
    <row r="515" hidden="1" x14ac:dyDescent="0.55000000000000004"/>
    <row r="516" hidden="1" x14ac:dyDescent="0.55000000000000004"/>
    <row r="517" hidden="1" x14ac:dyDescent="0.55000000000000004"/>
    <row r="518" hidden="1" x14ac:dyDescent="0.55000000000000004"/>
    <row r="519" hidden="1" x14ac:dyDescent="0.55000000000000004"/>
    <row r="520" hidden="1" x14ac:dyDescent="0.55000000000000004"/>
    <row r="521" hidden="1" x14ac:dyDescent="0.55000000000000004"/>
    <row r="522" hidden="1" x14ac:dyDescent="0.55000000000000004"/>
    <row r="523" hidden="1" x14ac:dyDescent="0.55000000000000004"/>
    <row r="524" hidden="1" x14ac:dyDescent="0.55000000000000004"/>
    <row r="525" hidden="1" x14ac:dyDescent="0.55000000000000004"/>
    <row r="526" hidden="1" x14ac:dyDescent="0.55000000000000004"/>
    <row r="527" hidden="1" x14ac:dyDescent="0.55000000000000004"/>
    <row r="528" hidden="1" x14ac:dyDescent="0.55000000000000004"/>
    <row r="529" hidden="1" x14ac:dyDescent="0.55000000000000004"/>
    <row r="530" hidden="1" x14ac:dyDescent="0.55000000000000004"/>
    <row r="531" hidden="1" x14ac:dyDescent="0.55000000000000004"/>
    <row r="532" hidden="1" x14ac:dyDescent="0.55000000000000004"/>
    <row r="533" hidden="1" x14ac:dyDescent="0.55000000000000004"/>
    <row r="534" hidden="1" x14ac:dyDescent="0.55000000000000004"/>
    <row r="535" hidden="1" x14ac:dyDescent="0.55000000000000004"/>
    <row r="536" hidden="1" x14ac:dyDescent="0.55000000000000004"/>
    <row r="537" hidden="1" x14ac:dyDescent="0.55000000000000004"/>
    <row r="538" hidden="1" x14ac:dyDescent="0.55000000000000004"/>
    <row r="539" hidden="1" x14ac:dyDescent="0.55000000000000004"/>
    <row r="540" hidden="1" x14ac:dyDescent="0.55000000000000004"/>
    <row r="541" hidden="1" x14ac:dyDescent="0.55000000000000004"/>
    <row r="542" hidden="1" x14ac:dyDescent="0.55000000000000004"/>
    <row r="543" hidden="1" x14ac:dyDescent="0.55000000000000004"/>
    <row r="544" hidden="1" x14ac:dyDescent="0.55000000000000004"/>
    <row r="545" hidden="1" x14ac:dyDescent="0.55000000000000004"/>
    <row r="546" hidden="1" x14ac:dyDescent="0.55000000000000004"/>
    <row r="547" hidden="1" x14ac:dyDescent="0.55000000000000004"/>
    <row r="548" hidden="1" x14ac:dyDescent="0.55000000000000004"/>
    <row r="549" hidden="1" x14ac:dyDescent="0.55000000000000004"/>
    <row r="550" hidden="1" x14ac:dyDescent="0.55000000000000004"/>
    <row r="551" hidden="1" x14ac:dyDescent="0.55000000000000004"/>
    <row r="552" hidden="1" x14ac:dyDescent="0.55000000000000004"/>
    <row r="553" hidden="1" x14ac:dyDescent="0.55000000000000004"/>
    <row r="554" hidden="1" x14ac:dyDescent="0.55000000000000004"/>
    <row r="555" hidden="1" x14ac:dyDescent="0.55000000000000004"/>
    <row r="556" hidden="1" x14ac:dyDescent="0.55000000000000004"/>
    <row r="557" hidden="1" x14ac:dyDescent="0.55000000000000004"/>
    <row r="558" hidden="1" x14ac:dyDescent="0.55000000000000004"/>
    <row r="559" hidden="1" x14ac:dyDescent="0.55000000000000004"/>
    <row r="560" hidden="1" x14ac:dyDescent="0.55000000000000004"/>
    <row r="561" hidden="1" x14ac:dyDescent="0.55000000000000004"/>
    <row r="562" hidden="1" x14ac:dyDescent="0.55000000000000004"/>
    <row r="563" hidden="1" x14ac:dyDescent="0.55000000000000004"/>
    <row r="564" hidden="1" x14ac:dyDescent="0.55000000000000004"/>
    <row r="565" hidden="1" x14ac:dyDescent="0.55000000000000004"/>
    <row r="566" hidden="1" x14ac:dyDescent="0.55000000000000004"/>
    <row r="567" hidden="1" x14ac:dyDescent="0.55000000000000004"/>
    <row r="568" hidden="1" x14ac:dyDescent="0.55000000000000004"/>
    <row r="569" hidden="1" x14ac:dyDescent="0.55000000000000004"/>
    <row r="570" hidden="1" x14ac:dyDescent="0.55000000000000004"/>
    <row r="571" hidden="1" x14ac:dyDescent="0.55000000000000004"/>
    <row r="572" hidden="1" x14ac:dyDescent="0.55000000000000004"/>
    <row r="573" hidden="1" x14ac:dyDescent="0.55000000000000004"/>
    <row r="574" hidden="1" x14ac:dyDescent="0.55000000000000004"/>
    <row r="575" hidden="1" x14ac:dyDescent="0.55000000000000004"/>
    <row r="576" hidden="1" x14ac:dyDescent="0.55000000000000004"/>
    <row r="577" hidden="1" x14ac:dyDescent="0.55000000000000004"/>
    <row r="578" hidden="1" x14ac:dyDescent="0.55000000000000004"/>
    <row r="579" hidden="1" x14ac:dyDescent="0.55000000000000004"/>
    <row r="580" hidden="1" x14ac:dyDescent="0.55000000000000004"/>
    <row r="581" hidden="1" x14ac:dyDescent="0.55000000000000004"/>
    <row r="582" hidden="1" x14ac:dyDescent="0.55000000000000004"/>
    <row r="583" hidden="1" x14ac:dyDescent="0.55000000000000004"/>
    <row r="584" hidden="1" x14ac:dyDescent="0.55000000000000004"/>
    <row r="585" hidden="1" x14ac:dyDescent="0.55000000000000004"/>
    <row r="586" hidden="1" x14ac:dyDescent="0.55000000000000004"/>
    <row r="587" hidden="1" x14ac:dyDescent="0.55000000000000004"/>
    <row r="588" hidden="1" x14ac:dyDescent="0.55000000000000004"/>
    <row r="589" hidden="1" x14ac:dyDescent="0.55000000000000004"/>
    <row r="590" hidden="1" x14ac:dyDescent="0.55000000000000004"/>
    <row r="591" hidden="1" x14ac:dyDescent="0.55000000000000004"/>
    <row r="592" hidden="1" x14ac:dyDescent="0.55000000000000004"/>
    <row r="593" hidden="1" x14ac:dyDescent="0.55000000000000004"/>
    <row r="594" hidden="1" x14ac:dyDescent="0.55000000000000004"/>
    <row r="595" hidden="1" x14ac:dyDescent="0.55000000000000004"/>
    <row r="596" hidden="1" x14ac:dyDescent="0.55000000000000004"/>
    <row r="597" hidden="1" x14ac:dyDescent="0.55000000000000004"/>
    <row r="598" hidden="1" x14ac:dyDescent="0.55000000000000004"/>
    <row r="599" hidden="1" x14ac:dyDescent="0.55000000000000004"/>
    <row r="600" hidden="1" x14ac:dyDescent="0.55000000000000004"/>
    <row r="601" hidden="1" x14ac:dyDescent="0.55000000000000004"/>
    <row r="602" hidden="1" x14ac:dyDescent="0.55000000000000004"/>
    <row r="603" hidden="1" x14ac:dyDescent="0.55000000000000004"/>
    <row r="604" hidden="1" x14ac:dyDescent="0.55000000000000004"/>
    <row r="605" hidden="1" x14ac:dyDescent="0.55000000000000004"/>
    <row r="606" hidden="1" x14ac:dyDescent="0.55000000000000004"/>
    <row r="607" hidden="1" x14ac:dyDescent="0.55000000000000004"/>
    <row r="608" hidden="1" x14ac:dyDescent="0.55000000000000004"/>
    <row r="609" hidden="1" x14ac:dyDescent="0.55000000000000004"/>
    <row r="610" hidden="1" x14ac:dyDescent="0.55000000000000004"/>
    <row r="611" hidden="1" x14ac:dyDescent="0.55000000000000004"/>
    <row r="612" hidden="1" x14ac:dyDescent="0.55000000000000004"/>
    <row r="613" hidden="1" x14ac:dyDescent="0.55000000000000004"/>
    <row r="614" hidden="1" x14ac:dyDescent="0.55000000000000004"/>
    <row r="615" hidden="1" x14ac:dyDescent="0.55000000000000004"/>
    <row r="616" hidden="1" x14ac:dyDescent="0.55000000000000004"/>
    <row r="617" hidden="1" x14ac:dyDescent="0.55000000000000004"/>
    <row r="618" hidden="1" x14ac:dyDescent="0.55000000000000004"/>
    <row r="619" hidden="1" x14ac:dyDescent="0.55000000000000004"/>
    <row r="620" hidden="1" x14ac:dyDescent="0.55000000000000004"/>
    <row r="621" hidden="1" x14ac:dyDescent="0.55000000000000004"/>
    <row r="622" hidden="1" x14ac:dyDescent="0.55000000000000004"/>
    <row r="623" hidden="1" x14ac:dyDescent="0.55000000000000004"/>
    <row r="624" hidden="1" x14ac:dyDescent="0.55000000000000004"/>
    <row r="625" hidden="1" x14ac:dyDescent="0.55000000000000004"/>
    <row r="626" hidden="1" x14ac:dyDescent="0.55000000000000004"/>
    <row r="627" hidden="1" x14ac:dyDescent="0.55000000000000004"/>
    <row r="628" hidden="1" x14ac:dyDescent="0.55000000000000004"/>
    <row r="629" hidden="1" x14ac:dyDescent="0.55000000000000004"/>
    <row r="630" hidden="1" x14ac:dyDescent="0.55000000000000004"/>
    <row r="631" hidden="1" x14ac:dyDescent="0.55000000000000004"/>
    <row r="632" hidden="1" x14ac:dyDescent="0.55000000000000004"/>
    <row r="633" hidden="1" x14ac:dyDescent="0.55000000000000004"/>
    <row r="634" hidden="1" x14ac:dyDescent="0.55000000000000004"/>
    <row r="635" hidden="1" x14ac:dyDescent="0.55000000000000004"/>
    <row r="636" hidden="1" x14ac:dyDescent="0.55000000000000004"/>
    <row r="637" hidden="1" x14ac:dyDescent="0.55000000000000004"/>
    <row r="638" hidden="1" x14ac:dyDescent="0.55000000000000004"/>
    <row r="639" hidden="1" x14ac:dyDescent="0.55000000000000004"/>
    <row r="640" hidden="1" x14ac:dyDescent="0.55000000000000004"/>
    <row r="641" hidden="1" x14ac:dyDescent="0.55000000000000004"/>
    <row r="642" hidden="1" x14ac:dyDescent="0.55000000000000004"/>
    <row r="643" hidden="1" x14ac:dyDescent="0.55000000000000004"/>
    <row r="644" hidden="1" x14ac:dyDescent="0.55000000000000004"/>
    <row r="645" hidden="1" x14ac:dyDescent="0.55000000000000004"/>
    <row r="646" hidden="1" x14ac:dyDescent="0.55000000000000004"/>
    <row r="647" hidden="1" x14ac:dyDescent="0.55000000000000004"/>
    <row r="648" hidden="1" x14ac:dyDescent="0.55000000000000004"/>
    <row r="649" hidden="1" x14ac:dyDescent="0.55000000000000004"/>
    <row r="650" hidden="1" x14ac:dyDescent="0.55000000000000004"/>
    <row r="651" hidden="1" x14ac:dyDescent="0.55000000000000004"/>
    <row r="652" hidden="1" x14ac:dyDescent="0.55000000000000004"/>
    <row r="653" hidden="1" x14ac:dyDescent="0.55000000000000004"/>
    <row r="654" hidden="1" x14ac:dyDescent="0.55000000000000004"/>
    <row r="655" hidden="1" x14ac:dyDescent="0.55000000000000004"/>
    <row r="656" hidden="1" x14ac:dyDescent="0.55000000000000004"/>
    <row r="657" hidden="1" x14ac:dyDescent="0.55000000000000004"/>
    <row r="658" hidden="1" x14ac:dyDescent="0.55000000000000004"/>
    <row r="659" hidden="1" x14ac:dyDescent="0.55000000000000004"/>
    <row r="660" hidden="1" x14ac:dyDescent="0.55000000000000004"/>
    <row r="661" hidden="1" x14ac:dyDescent="0.55000000000000004"/>
    <row r="662" hidden="1" x14ac:dyDescent="0.55000000000000004"/>
    <row r="663" hidden="1" x14ac:dyDescent="0.55000000000000004"/>
    <row r="664" hidden="1" x14ac:dyDescent="0.55000000000000004"/>
    <row r="665" hidden="1" x14ac:dyDescent="0.55000000000000004"/>
    <row r="666" hidden="1" x14ac:dyDescent="0.55000000000000004"/>
    <row r="667" hidden="1" x14ac:dyDescent="0.55000000000000004"/>
    <row r="668" hidden="1" x14ac:dyDescent="0.55000000000000004"/>
    <row r="669" hidden="1" x14ac:dyDescent="0.55000000000000004"/>
    <row r="670" hidden="1" x14ac:dyDescent="0.55000000000000004"/>
    <row r="671" hidden="1" x14ac:dyDescent="0.55000000000000004"/>
    <row r="672" hidden="1" x14ac:dyDescent="0.55000000000000004"/>
    <row r="673" hidden="1" x14ac:dyDescent="0.55000000000000004"/>
    <row r="674" hidden="1" x14ac:dyDescent="0.55000000000000004"/>
    <row r="675" hidden="1" x14ac:dyDescent="0.55000000000000004"/>
    <row r="676" hidden="1" x14ac:dyDescent="0.55000000000000004"/>
    <row r="677" hidden="1" x14ac:dyDescent="0.55000000000000004"/>
    <row r="678" hidden="1" x14ac:dyDescent="0.55000000000000004"/>
    <row r="679" hidden="1" x14ac:dyDescent="0.55000000000000004"/>
    <row r="680" hidden="1" x14ac:dyDescent="0.55000000000000004"/>
    <row r="681" hidden="1" x14ac:dyDescent="0.55000000000000004"/>
    <row r="682" hidden="1" x14ac:dyDescent="0.55000000000000004"/>
    <row r="683" hidden="1" x14ac:dyDescent="0.55000000000000004"/>
    <row r="684" hidden="1" x14ac:dyDescent="0.55000000000000004"/>
    <row r="685" hidden="1" x14ac:dyDescent="0.55000000000000004"/>
    <row r="686" hidden="1" x14ac:dyDescent="0.55000000000000004"/>
    <row r="687" hidden="1" x14ac:dyDescent="0.55000000000000004"/>
    <row r="688" hidden="1" x14ac:dyDescent="0.55000000000000004"/>
    <row r="689" hidden="1" x14ac:dyDescent="0.55000000000000004"/>
    <row r="690" hidden="1" x14ac:dyDescent="0.55000000000000004"/>
    <row r="691" hidden="1" x14ac:dyDescent="0.55000000000000004"/>
    <row r="692" hidden="1" x14ac:dyDescent="0.55000000000000004"/>
    <row r="693" hidden="1" x14ac:dyDescent="0.55000000000000004"/>
    <row r="694" hidden="1" x14ac:dyDescent="0.55000000000000004"/>
    <row r="695" hidden="1" x14ac:dyDescent="0.55000000000000004"/>
    <row r="696" hidden="1" x14ac:dyDescent="0.55000000000000004"/>
    <row r="697" hidden="1" x14ac:dyDescent="0.55000000000000004"/>
    <row r="698" hidden="1" x14ac:dyDescent="0.55000000000000004"/>
    <row r="699" hidden="1" x14ac:dyDescent="0.55000000000000004"/>
    <row r="700" hidden="1" x14ac:dyDescent="0.55000000000000004"/>
    <row r="701" hidden="1" x14ac:dyDescent="0.55000000000000004"/>
    <row r="702" hidden="1" x14ac:dyDescent="0.55000000000000004"/>
    <row r="703" hidden="1" x14ac:dyDescent="0.55000000000000004"/>
    <row r="704" hidden="1" x14ac:dyDescent="0.55000000000000004"/>
    <row r="705" hidden="1" x14ac:dyDescent="0.55000000000000004"/>
    <row r="706" hidden="1" x14ac:dyDescent="0.55000000000000004"/>
    <row r="707" hidden="1" x14ac:dyDescent="0.55000000000000004"/>
    <row r="708" hidden="1" x14ac:dyDescent="0.55000000000000004"/>
    <row r="709" hidden="1" x14ac:dyDescent="0.55000000000000004"/>
    <row r="710" hidden="1" x14ac:dyDescent="0.55000000000000004"/>
    <row r="711" hidden="1" x14ac:dyDescent="0.55000000000000004"/>
    <row r="712" hidden="1" x14ac:dyDescent="0.55000000000000004"/>
    <row r="713" hidden="1" x14ac:dyDescent="0.55000000000000004"/>
    <row r="714" hidden="1" x14ac:dyDescent="0.55000000000000004"/>
    <row r="715" hidden="1" x14ac:dyDescent="0.55000000000000004"/>
    <row r="716" hidden="1" x14ac:dyDescent="0.55000000000000004"/>
    <row r="717" hidden="1" x14ac:dyDescent="0.55000000000000004"/>
    <row r="718" hidden="1" x14ac:dyDescent="0.55000000000000004"/>
    <row r="719" hidden="1" x14ac:dyDescent="0.55000000000000004"/>
    <row r="720" hidden="1" x14ac:dyDescent="0.55000000000000004"/>
    <row r="721" hidden="1" x14ac:dyDescent="0.55000000000000004"/>
    <row r="722" hidden="1" x14ac:dyDescent="0.55000000000000004"/>
    <row r="723" hidden="1" x14ac:dyDescent="0.55000000000000004"/>
    <row r="724" hidden="1" x14ac:dyDescent="0.55000000000000004"/>
    <row r="725" hidden="1" x14ac:dyDescent="0.55000000000000004"/>
    <row r="726" hidden="1" x14ac:dyDescent="0.55000000000000004"/>
    <row r="727" hidden="1" x14ac:dyDescent="0.55000000000000004"/>
    <row r="728" hidden="1" x14ac:dyDescent="0.55000000000000004"/>
    <row r="729" hidden="1" x14ac:dyDescent="0.55000000000000004"/>
    <row r="730" hidden="1" x14ac:dyDescent="0.55000000000000004"/>
    <row r="731" hidden="1" x14ac:dyDescent="0.55000000000000004"/>
    <row r="732" hidden="1" x14ac:dyDescent="0.55000000000000004"/>
    <row r="733" hidden="1" x14ac:dyDescent="0.55000000000000004"/>
    <row r="734" hidden="1" x14ac:dyDescent="0.55000000000000004"/>
    <row r="735" hidden="1" x14ac:dyDescent="0.55000000000000004"/>
    <row r="736" hidden="1" x14ac:dyDescent="0.55000000000000004"/>
    <row r="737" hidden="1" x14ac:dyDescent="0.55000000000000004"/>
    <row r="738" hidden="1" x14ac:dyDescent="0.55000000000000004"/>
    <row r="739" hidden="1" x14ac:dyDescent="0.55000000000000004"/>
    <row r="740" hidden="1" x14ac:dyDescent="0.55000000000000004"/>
    <row r="741" hidden="1" x14ac:dyDescent="0.55000000000000004"/>
    <row r="742" hidden="1" x14ac:dyDescent="0.55000000000000004"/>
    <row r="743" hidden="1" x14ac:dyDescent="0.55000000000000004"/>
    <row r="744" hidden="1" x14ac:dyDescent="0.55000000000000004"/>
    <row r="745" hidden="1" x14ac:dyDescent="0.55000000000000004"/>
    <row r="746" hidden="1" x14ac:dyDescent="0.55000000000000004"/>
    <row r="747" hidden="1" x14ac:dyDescent="0.55000000000000004"/>
    <row r="748" hidden="1" x14ac:dyDescent="0.55000000000000004"/>
    <row r="749" hidden="1" x14ac:dyDescent="0.55000000000000004"/>
    <row r="750" hidden="1" x14ac:dyDescent="0.55000000000000004"/>
    <row r="751" hidden="1" x14ac:dyDescent="0.55000000000000004"/>
    <row r="752" hidden="1" x14ac:dyDescent="0.55000000000000004"/>
    <row r="753" hidden="1" x14ac:dyDescent="0.55000000000000004"/>
    <row r="754" hidden="1" x14ac:dyDescent="0.55000000000000004"/>
    <row r="755" hidden="1" x14ac:dyDescent="0.55000000000000004"/>
    <row r="756" hidden="1" x14ac:dyDescent="0.55000000000000004"/>
    <row r="757" hidden="1" x14ac:dyDescent="0.55000000000000004"/>
    <row r="758" hidden="1" x14ac:dyDescent="0.55000000000000004"/>
    <row r="759" hidden="1" x14ac:dyDescent="0.55000000000000004"/>
    <row r="760" hidden="1" x14ac:dyDescent="0.55000000000000004"/>
    <row r="761" hidden="1" x14ac:dyDescent="0.55000000000000004"/>
    <row r="762" hidden="1" x14ac:dyDescent="0.55000000000000004"/>
    <row r="763" hidden="1" x14ac:dyDescent="0.55000000000000004"/>
    <row r="764" hidden="1" x14ac:dyDescent="0.55000000000000004"/>
    <row r="765" hidden="1" x14ac:dyDescent="0.55000000000000004"/>
    <row r="766" hidden="1" x14ac:dyDescent="0.55000000000000004"/>
    <row r="767" hidden="1" x14ac:dyDescent="0.55000000000000004"/>
    <row r="768" hidden="1" x14ac:dyDescent="0.55000000000000004"/>
    <row r="769" hidden="1" x14ac:dyDescent="0.55000000000000004"/>
    <row r="770" hidden="1" x14ac:dyDescent="0.55000000000000004"/>
    <row r="771" hidden="1" x14ac:dyDescent="0.55000000000000004"/>
    <row r="772" hidden="1" x14ac:dyDescent="0.55000000000000004"/>
    <row r="773" hidden="1" x14ac:dyDescent="0.55000000000000004"/>
    <row r="774" hidden="1" x14ac:dyDescent="0.55000000000000004"/>
    <row r="775" hidden="1" x14ac:dyDescent="0.55000000000000004"/>
    <row r="776" hidden="1" x14ac:dyDescent="0.55000000000000004"/>
    <row r="777" hidden="1" x14ac:dyDescent="0.55000000000000004"/>
    <row r="778" hidden="1" x14ac:dyDescent="0.55000000000000004"/>
    <row r="779" hidden="1" x14ac:dyDescent="0.55000000000000004"/>
    <row r="780" hidden="1" x14ac:dyDescent="0.55000000000000004"/>
    <row r="781" hidden="1" x14ac:dyDescent="0.55000000000000004"/>
    <row r="782" hidden="1" x14ac:dyDescent="0.55000000000000004"/>
    <row r="783" hidden="1" x14ac:dyDescent="0.55000000000000004"/>
    <row r="784" hidden="1" x14ac:dyDescent="0.55000000000000004"/>
    <row r="785" hidden="1" x14ac:dyDescent="0.55000000000000004"/>
    <row r="786" hidden="1" x14ac:dyDescent="0.55000000000000004"/>
    <row r="787" hidden="1" x14ac:dyDescent="0.55000000000000004"/>
    <row r="788" hidden="1" x14ac:dyDescent="0.55000000000000004"/>
    <row r="789" hidden="1" x14ac:dyDescent="0.55000000000000004"/>
    <row r="790" hidden="1" x14ac:dyDescent="0.55000000000000004"/>
    <row r="791" hidden="1" x14ac:dyDescent="0.55000000000000004"/>
    <row r="792" hidden="1" x14ac:dyDescent="0.55000000000000004"/>
    <row r="793" hidden="1" x14ac:dyDescent="0.55000000000000004"/>
    <row r="794" hidden="1" x14ac:dyDescent="0.55000000000000004"/>
    <row r="795" hidden="1" x14ac:dyDescent="0.55000000000000004"/>
    <row r="796" hidden="1" x14ac:dyDescent="0.55000000000000004"/>
    <row r="797" hidden="1" x14ac:dyDescent="0.55000000000000004"/>
    <row r="798" hidden="1" x14ac:dyDescent="0.55000000000000004"/>
    <row r="799" hidden="1" x14ac:dyDescent="0.55000000000000004"/>
    <row r="800" hidden="1" x14ac:dyDescent="0.55000000000000004"/>
    <row r="801" hidden="1" x14ac:dyDescent="0.55000000000000004"/>
    <row r="802" hidden="1" x14ac:dyDescent="0.55000000000000004"/>
    <row r="803" hidden="1" x14ac:dyDescent="0.55000000000000004"/>
    <row r="804" hidden="1" x14ac:dyDescent="0.55000000000000004"/>
    <row r="805" hidden="1" x14ac:dyDescent="0.55000000000000004"/>
    <row r="806" hidden="1" x14ac:dyDescent="0.55000000000000004"/>
    <row r="807" hidden="1" x14ac:dyDescent="0.55000000000000004"/>
    <row r="808" hidden="1" x14ac:dyDescent="0.55000000000000004"/>
    <row r="809" hidden="1" x14ac:dyDescent="0.55000000000000004"/>
    <row r="810" hidden="1" x14ac:dyDescent="0.55000000000000004"/>
    <row r="811" hidden="1" x14ac:dyDescent="0.55000000000000004"/>
    <row r="812" hidden="1" x14ac:dyDescent="0.55000000000000004"/>
    <row r="813" hidden="1" x14ac:dyDescent="0.55000000000000004"/>
    <row r="814" hidden="1" x14ac:dyDescent="0.55000000000000004"/>
    <row r="815" hidden="1" x14ac:dyDescent="0.55000000000000004"/>
    <row r="816" hidden="1" x14ac:dyDescent="0.55000000000000004"/>
    <row r="817" hidden="1" x14ac:dyDescent="0.55000000000000004"/>
    <row r="818" hidden="1" x14ac:dyDescent="0.55000000000000004"/>
    <row r="819" hidden="1" x14ac:dyDescent="0.55000000000000004"/>
    <row r="820" hidden="1" x14ac:dyDescent="0.55000000000000004"/>
    <row r="821" hidden="1" x14ac:dyDescent="0.55000000000000004"/>
    <row r="822" hidden="1" x14ac:dyDescent="0.55000000000000004"/>
    <row r="823" hidden="1" x14ac:dyDescent="0.55000000000000004"/>
    <row r="824" hidden="1" x14ac:dyDescent="0.55000000000000004"/>
    <row r="825" hidden="1" x14ac:dyDescent="0.55000000000000004"/>
    <row r="826" hidden="1" x14ac:dyDescent="0.55000000000000004"/>
    <row r="827" hidden="1" x14ac:dyDescent="0.55000000000000004"/>
    <row r="828" hidden="1" x14ac:dyDescent="0.55000000000000004"/>
    <row r="829" hidden="1" x14ac:dyDescent="0.55000000000000004"/>
    <row r="830" hidden="1" x14ac:dyDescent="0.55000000000000004"/>
    <row r="831" hidden="1" x14ac:dyDescent="0.55000000000000004"/>
    <row r="832" hidden="1" x14ac:dyDescent="0.55000000000000004"/>
    <row r="833" hidden="1" x14ac:dyDescent="0.55000000000000004"/>
    <row r="834" hidden="1" x14ac:dyDescent="0.55000000000000004"/>
    <row r="835" hidden="1" x14ac:dyDescent="0.55000000000000004"/>
    <row r="836" hidden="1" x14ac:dyDescent="0.55000000000000004"/>
    <row r="837" hidden="1" x14ac:dyDescent="0.55000000000000004"/>
    <row r="838" hidden="1" x14ac:dyDescent="0.55000000000000004"/>
    <row r="839" hidden="1" x14ac:dyDescent="0.55000000000000004"/>
    <row r="840" hidden="1" x14ac:dyDescent="0.55000000000000004"/>
    <row r="841" hidden="1" x14ac:dyDescent="0.55000000000000004"/>
    <row r="842" hidden="1" x14ac:dyDescent="0.55000000000000004"/>
    <row r="843" hidden="1" x14ac:dyDescent="0.55000000000000004"/>
    <row r="844" hidden="1" x14ac:dyDescent="0.55000000000000004"/>
    <row r="845" hidden="1" x14ac:dyDescent="0.55000000000000004"/>
    <row r="846" hidden="1" x14ac:dyDescent="0.55000000000000004"/>
    <row r="847" hidden="1" x14ac:dyDescent="0.55000000000000004"/>
    <row r="848" hidden="1" x14ac:dyDescent="0.55000000000000004"/>
    <row r="849" hidden="1" x14ac:dyDescent="0.55000000000000004"/>
    <row r="850" hidden="1" x14ac:dyDescent="0.55000000000000004"/>
    <row r="851" hidden="1" x14ac:dyDescent="0.55000000000000004"/>
    <row r="852" hidden="1" x14ac:dyDescent="0.55000000000000004"/>
    <row r="853" hidden="1" x14ac:dyDescent="0.55000000000000004"/>
    <row r="854" hidden="1" x14ac:dyDescent="0.55000000000000004"/>
    <row r="855" hidden="1" x14ac:dyDescent="0.55000000000000004"/>
    <row r="856" hidden="1" x14ac:dyDescent="0.55000000000000004"/>
    <row r="857" hidden="1" x14ac:dyDescent="0.55000000000000004"/>
    <row r="858" hidden="1" x14ac:dyDescent="0.55000000000000004"/>
    <row r="859" hidden="1" x14ac:dyDescent="0.55000000000000004"/>
    <row r="860" hidden="1" x14ac:dyDescent="0.55000000000000004"/>
    <row r="861" hidden="1" x14ac:dyDescent="0.55000000000000004"/>
    <row r="862" hidden="1" x14ac:dyDescent="0.55000000000000004"/>
    <row r="863" hidden="1" x14ac:dyDescent="0.55000000000000004"/>
    <row r="864" hidden="1" x14ac:dyDescent="0.55000000000000004"/>
    <row r="865" hidden="1" x14ac:dyDescent="0.55000000000000004"/>
    <row r="866" hidden="1" x14ac:dyDescent="0.55000000000000004"/>
    <row r="867" hidden="1" x14ac:dyDescent="0.55000000000000004"/>
    <row r="868" hidden="1" x14ac:dyDescent="0.55000000000000004"/>
    <row r="869" hidden="1" x14ac:dyDescent="0.55000000000000004"/>
    <row r="870" hidden="1" x14ac:dyDescent="0.55000000000000004"/>
    <row r="871" hidden="1" x14ac:dyDescent="0.55000000000000004"/>
    <row r="872" hidden="1" x14ac:dyDescent="0.55000000000000004"/>
    <row r="873" hidden="1" x14ac:dyDescent="0.55000000000000004"/>
    <row r="874" hidden="1" x14ac:dyDescent="0.55000000000000004"/>
    <row r="875" hidden="1" x14ac:dyDescent="0.55000000000000004"/>
    <row r="876" hidden="1" x14ac:dyDescent="0.55000000000000004"/>
    <row r="877" hidden="1" x14ac:dyDescent="0.55000000000000004"/>
    <row r="878" hidden="1" x14ac:dyDescent="0.55000000000000004"/>
    <row r="879" hidden="1" x14ac:dyDescent="0.55000000000000004"/>
    <row r="880" hidden="1" x14ac:dyDescent="0.55000000000000004"/>
    <row r="881" hidden="1" x14ac:dyDescent="0.55000000000000004"/>
    <row r="882" hidden="1" x14ac:dyDescent="0.55000000000000004"/>
    <row r="883" hidden="1" x14ac:dyDescent="0.55000000000000004"/>
    <row r="884" hidden="1" x14ac:dyDescent="0.55000000000000004"/>
    <row r="885" hidden="1" x14ac:dyDescent="0.55000000000000004"/>
    <row r="886" hidden="1" x14ac:dyDescent="0.55000000000000004"/>
    <row r="887" hidden="1" x14ac:dyDescent="0.55000000000000004"/>
    <row r="888" hidden="1" x14ac:dyDescent="0.55000000000000004"/>
    <row r="889" hidden="1" x14ac:dyDescent="0.55000000000000004"/>
    <row r="890" hidden="1" x14ac:dyDescent="0.55000000000000004"/>
    <row r="891" hidden="1" x14ac:dyDescent="0.55000000000000004"/>
    <row r="892" hidden="1" x14ac:dyDescent="0.55000000000000004"/>
    <row r="893" hidden="1" x14ac:dyDescent="0.55000000000000004"/>
    <row r="894" hidden="1" x14ac:dyDescent="0.55000000000000004"/>
    <row r="895" hidden="1" x14ac:dyDescent="0.55000000000000004"/>
    <row r="896" hidden="1" x14ac:dyDescent="0.55000000000000004"/>
    <row r="897" hidden="1" x14ac:dyDescent="0.55000000000000004"/>
    <row r="898" hidden="1" x14ac:dyDescent="0.55000000000000004"/>
    <row r="899" hidden="1" x14ac:dyDescent="0.55000000000000004"/>
    <row r="900" hidden="1" x14ac:dyDescent="0.55000000000000004"/>
    <row r="901" hidden="1" x14ac:dyDescent="0.55000000000000004"/>
    <row r="902" hidden="1" x14ac:dyDescent="0.55000000000000004"/>
    <row r="903" hidden="1" x14ac:dyDescent="0.55000000000000004"/>
    <row r="904" hidden="1" x14ac:dyDescent="0.55000000000000004"/>
    <row r="905" hidden="1" x14ac:dyDescent="0.55000000000000004"/>
    <row r="906" hidden="1" x14ac:dyDescent="0.55000000000000004"/>
    <row r="907" hidden="1" x14ac:dyDescent="0.55000000000000004"/>
    <row r="908" hidden="1" x14ac:dyDescent="0.55000000000000004"/>
    <row r="909" hidden="1" x14ac:dyDescent="0.55000000000000004"/>
    <row r="910" hidden="1" x14ac:dyDescent="0.55000000000000004"/>
    <row r="911" hidden="1" x14ac:dyDescent="0.55000000000000004"/>
    <row r="912" hidden="1" x14ac:dyDescent="0.55000000000000004"/>
    <row r="913" hidden="1" x14ac:dyDescent="0.55000000000000004"/>
    <row r="914" hidden="1" x14ac:dyDescent="0.55000000000000004"/>
    <row r="915" hidden="1" x14ac:dyDescent="0.55000000000000004"/>
    <row r="916" hidden="1" x14ac:dyDescent="0.55000000000000004"/>
    <row r="917" hidden="1" x14ac:dyDescent="0.55000000000000004"/>
    <row r="918" hidden="1" x14ac:dyDescent="0.55000000000000004"/>
    <row r="919" hidden="1" x14ac:dyDescent="0.55000000000000004"/>
    <row r="920" hidden="1" x14ac:dyDescent="0.55000000000000004"/>
    <row r="921" hidden="1" x14ac:dyDescent="0.55000000000000004"/>
    <row r="922" hidden="1" x14ac:dyDescent="0.55000000000000004"/>
    <row r="923" hidden="1" x14ac:dyDescent="0.55000000000000004"/>
    <row r="924" hidden="1" x14ac:dyDescent="0.55000000000000004"/>
    <row r="925" hidden="1" x14ac:dyDescent="0.55000000000000004"/>
    <row r="926" hidden="1" x14ac:dyDescent="0.55000000000000004"/>
    <row r="927" hidden="1" x14ac:dyDescent="0.55000000000000004"/>
    <row r="928" hidden="1" x14ac:dyDescent="0.55000000000000004"/>
    <row r="929" hidden="1" x14ac:dyDescent="0.55000000000000004"/>
    <row r="930" hidden="1" x14ac:dyDescent="0.55000000000000004"/>
    <row r="931" hidden="1" x14ac:dyDescent="0.55000000000000004"/>
    <row r="932" hidden="1" x14ac:dyDescent="0.55000000000000004"/>
    <row r="933" hidden="1" x14ac:dyDescent="0.55000000000000004"/>
    <row r="934" hidden="1" x14ac:dyDescent="0.55000000000000004"/>
    <row r="935" hidden="1" x14ac:dyDescent="0.55000000000000004"/>
    <row r="936" hidden="1" x14ac:dyDescent="0.55000000000000004"/>
    <row r="937" hidden="1" x14ac:dyDescent="0.55000000000000004"/>
    <row r="938" hidden="1" x14ac:dyDescent="0.55000000000000004"/>
    <row r="939" hidden="1" x14ac:dyDescent="0.55000000000000004"/>
    <row r="940" hidden="1" x14ac:dyDescent="0.55000000000000004"/>
    <row r="941" hidden="1" x14ac:dyDescent="0.55000000000000004"/>
    <row r="942" hidden="1" x14ac:dyDescent="0.55000000000000004"/>
    <row r="943" hidden="1" x14ac:dyDescent="0.55000000000000004"/>
    <row r="944" hidden="1" x14ac:dyDescent="0.55000000000000004"/>
    <row r="945" hidden="1" x14ac:dyDescent="0.55000000000000004"/>
    <row r="946" hidden="1" x14ac:dyDescent="0.55000000000000004"/>
    <row r="947" hidden="1" x14ac:dyDescent="0.55000000000000004"/>
    <row r="948" hidden="1" x14ac:dyDescent="0.55000000000000004"/>
    <row r="949" hidden="1" x14ac:dyDescent="0.55000000000000004"/>
    <row r="950" hidden="1" x14ac:dyDescent="0.55000000000000004"/>
    <row r="951" hidden="1" x14ac:dyDescent="0.55000000000000004"/>
    <row r="952" hidden="1" x14ac:dyDescent="0.55000000000000004"/>
    <row r="953" hidden="1" x14ac:dyDescent="0.55000000000000004"/>
    <row r="954" hidden="1" x14ac:dyDescent="0.55000000000000004"/>
    <row r="955" hidden="1" x14ac:dyDescent="0.55000000000000004"/>
    <row r="956" hidden="1" x14ac:dyDescent="0.55000000000000004"/>
    <row r="957" hidden="1" x14ac:dyDescent="0.55000000000000004"/>
    <row r="958" hidden="1" x14ac:dyDescent="0.55000000000000004"/>
    <row r="959" hidden="1" x14ac:dyDescent="0.55000000000000004"/>
    <row r="960" hidden="1" x14ac:dyDescent="0.55000000000000004"/>
    <row r="961" hidden="1" x14ac:dyDescent="0.55000000000000004"/>
    <row r="962" hidden="1" x14ac:dyDescent="0.55000000000000004"/>
    <row r="963" hidden="1" x14ac:dyDescent="0.55000000000000004"/>
    <row r="964" hidden="1" x14ac:dyDescent="0.55000000000000004"/>
    <row r="965" hidden="1" x14ac:dyDescent="0.55000000000000004"/>
    <row r="966" hidden="1" x14ac:dyDescent="0.55000000000000004"/>
    <row r="967" hidden="1" x14ac:dyDescent="0.55000000000000004"/>
    <row r="968" hidden="1" x14ac:dyDescent="0.55000000000000004"/>
    <row r="969" hidden="1" x14ac:dyDescent="0.55000000000000004"/>
    <row r="970" hidden="1" x14ac:dyDescent="0.55000000000000004"/>
    <row r="971" hidden="1" x14ac:dyDescent="0.55000000000000004"/>
    <row r="972" hidden="1" x14ac:dyDescent="0.55000000000000004"/>
    <row r="973" hidden="1" x14ac:dyDescent="0.55000000000000004"/>
    <row r="974" hidden="1" x14ac:dyDescent="0.55000000000000004"/>
    <row r="975" hidden="1" x14ac:dyDescent="0.55000000000000004"/>
    <row r="976" hidden="1" x14ac:dyDescent="0.55000000000000004"/>
    <row r="977" hidden="1" x14ac:dyDescent="0.55000000000000004"/>
    <row r="978" hidden="1" x14ac:dyDescent="0.55000000000000004"/>
    <row r="979" hidden="1" x14ac:dyDescent="0.55000000000000004"/>
    <row r="980" hidden="1" x14ac:dyDescent="0.55000000000000004"/>
    <row r="981" hidden="1" x14ac:dyDescent="0.55000000000000004"/>
    <row r="982" hidden="1" x14ac:dyDescent="0.55000000000000004"/>
    <row r="983" hidden="1" x14ac:dyDescent="0.55000000000000004"/>
    <row r="984" hidden="1" x14ac:dyDescent="0.55000000000000004"/>
    <row r="985" hidden="1" x14ac:dyDescent="0.55000000000000004"/>
    <row r="986" hidden="1" x14ac:dyDescent="0.55000000000000004"/>
    <row r="987" hidden="1" x14ac:dyDescent="0.55000000000000004"/>
    <row r="988" hidden="1" x14ac:dyDescent="0.55000000000000004"/>
    <row r="989" hidden="1" x14ac:dyDescent="0.55000000000000004"/>
    <row r="990" hidden="1" x14ac:dyDescent="0.55000000000000004"/>
    <row r="991" hidden="1" x14ac:dyDescent="0.55000000000000004"/>
    <row r="992" hidden="1" x14ac:dyDescent="0.55000000000000004"/>
    <row r="993" hidden="1" x14ac:dyDescent="0.55000000000000004"/>
    <row r="994" hidden="1" x14ac:dyDescent="0.55000000000000004"/>
    <row r="995" hidden="1" x14ac:dyDescent="0.55000000000000004"/>
    <row r="996" hidden="1" x14ac:dyDescent="0.55000000000000004"/>
    <row r="997" hidden="1" x14ac:dyDescent="0.55000000000000004"/>
    <row r="998" hidden="1" x14ac:dyDescent="0.55000000000000004"/>
    <row r="999" hidden="1" x14ac:dyDescent="0.55000000000000004"/>
    <row r="1000" hidden="1" x14ac:dyDescent="0.55000000000000004"/>
    <row r="1001" hidden="1" x14ac:dyDescent="0.55000000000000004"/>
  </sheetData>
  <mergeCells count="1942">
    <mergeCell ref="G488:H488"/>
    <mergeCell ref="K488:L488"/>
    <mergeCell ref="B489:C489"/>
    <mergeCell ref="E489:F489"/>
    <mergeCell ref="G489:H489"/>
    <mergeCell ref="K489:L489"/>
    <mergeCell ref="G486:H486"/>
    <mergeCell ref="K486:L486"/>
    <mergeCell ref="B487:C487"/>
    <mergeCell ref="E487:F487"/>
    <mergeCell ref="G487:H487"/>
    <mergeCell ref="K487:L487"/>
    <mergeCell ref="G484:H484"/>
    <mergeCell ref="K484:L484"/>
    <mergeCell ref="B485:C485"/>
    <mergeCell ref="E485:F485"/>
    <mergeCell ref="G485:H485"/>
    <mergeCell ref="K485:L485"/>
    <mergeCell ref="B488:C488"/>
    <mergeCell ref="E488:F488"/>
    <mergeCell ref="B486:C486"/>
    <mergeCell ref="E486:F486"/>
    <mergeCell ref="B484:C484"/>
    <mergeCell ref="E484:F484"/>
    <mergeCell ref="G482:H482"/>
    <mergeCell ref="K482:L482"/>
    <mergeCell ref="B483:C483"/>
    <mergeCell ref="E483:F483"/>
    <mergeCell ref="G483:H483"/>
    <mergeCell ref="K483:L483"/>
    <mergeCell ref="G480:H480"/>
    <mergeCell ref="K480:L480"/>
    <mergeCell ref="B481:C481"/>
    <mergeCell ref="E481:F481"/>
    <mergeCell ref="G481:H481"/>
    <mergeCell ref="K481:L481"/>
    <mergeCell ref="G478:H478"/>
    <mergeCell ref="K478:L478"/>
    <mergeCell ref="B479:C479"/>
    <mergeCell ref="E479:F479"/>
    <mergeCell ref="G479:H479"/>
    <mergeCell ref="K479:L479"/>
    <mergeCell ref="B482:C482"/>
    <mergeCell ref="E482:F482"/>
    <mergeCell ref="B480:C480"/>
    <mergeCell ref="E480:F480"/>
    <mergeCell ref="B478:C478"/>
    <mergeCell ref="E478:F478"/>
    <mergeCell ref="G476:H476"/>
    <mergeCell ref="K476:L476"/>
    <mergeCell ref="B477:C477"/>
    <mergeCell ref="E477:F477"/>
    <mergeCell ref="G477:H477"/>
    <mergeCell ref="K477:L477"/>
    <mergeCell ref="G474:H474"/>
    <mergeCell ref="K474:L474"/>
    <mergeCell ref="B475:C475"/>
    <mergeCell ref="E475:F475"/>
    <mergeCell ref="G475:H475"/>
    <mergeCell ref="K475:L475"/>
    <mergeCell ref="G472:H472"/>
    <mergeCell ref="K472:L472"/>
    <mergeCell ref="B473:C473"/>
    <mergeCell ref="E473:F473"/>
    <mergeCell ref="G473:H473"/>
    <mergeCell ref="K473:L473"/>
    <mergeCell ref="B476:C476"/>
    <mergeCell ref="E476:F476"/>
    <mergeCell ref="B474:C474"/>
    <mergeCell ref="E474:F474"/>
    <mergeCell ref="B472:C472"/>
    <mergeCell ref="E472:F472"/>
    <mergeCell ref="G470:H470"/>
    <mergeCell ref="K470:L470"/>
    <mergeCell ref="B471:C471"/>
    <mergeCell ref="E471:F471"/>
    <mergeCell ref="G471:H471"/>
    <mergeCell ref="K471:L471"/>
    <mergeCell ref="G468:H468"/>
    <mergeCell ref="K468:L468"/>
    <mergeCell ref="B469:C469"/>
    <mergeCell ref="E469:F469"/>
    <mergeCell ref="G469:H469"/>
    <mergeCell ref="K469:L469"/>
    <mergeCell ref="G466:H466"/>
    <mergeCell ref="K466:L466"/>
    <mergeCell ref="B467:C467"/>
    <mergeCell ref="E467:F467"/>
    <mergeCell ref="G467:H467"/>
    <mergeCell ref="K467:L467"/>
    <mergeCell ref="B470:C470"/>
    <mergeCell ref="E470:F470"/>
    <mergeCell ref="B468:C468"/>
    <mergeCell ref="E468:F468"/>
    <mergeCell ref="B466:C466"/>
    <mergeCell ref="E466:F466"/>
    <mergeCell ref="G464:H464"/>
    <mergeCell ref="K464:L464"/>
    <mergeCell ref="B465:C465"/>
    <mergeCell ref="E465:F465"/>
    <mergeCell ref="G465:H465"/>
    <mergeCell ref="K465:L465"/>
    <mergeCell ref="G462:H462"/>
    <mergeCell ref="K462:L462"/>
    <mergeCell ref="B463:C463"/>
    <mergeCell ref="E463:F463"/>
    <mergeCell ref="G463:H463"/>
    <mergeCell ref="K463:L463"/>
    <mergeCell ref="G460:H460"/>
    <mergeCell ref="K460:L460"/>
    <mergeCell ref="B461:C461"/>
    <mergeCell ref="E461:F461"/>
    <mergeCell ref="G461:H461"/>
    <mergeCell ref="K461:L461"/>
    <mergeCell ref="B464:C464"/>
    <mergeCell ref="E464:F464"/>
    <mergeCell ref="B462:C462"/>
    <mergeCell ref="E462:F462"/>
    <mergeCell ref="B460:C460"/>
    <mergeCell ref="E460:F460"/>
    <mergeCell ref="G458:H458"/>
    <mergeCell ref="K458:L458"/>
    <mergeCell ref="B459:C459"/>
    <mergeCell ref="E459:F459"/>
    <mergeCell ref="G459:H459"/>
    <mergeCell ref="K459:L459"/>
    <mergeCell ref="G456:H456"/>
    <mergeCell ref="K456:L456"/>
    <mergeCell ref="B457:C457"/>
    <mergeCell ref="E457:F457"/>
    <mergeCell ref="G457:H457"/>
    <mergeCell ref="K457:L457"/>
    <mergeCell ref="G454:H454"/>
    <mergeCell ref="K454:L454"/>
    <mergeCell ref="B455:C455"/>
    <mergeCell ref="E455:F455"/>
    <mergeCell ref="G455:H455"/>
    <mergeCell ref="K455:L455"/>
    <mergeCell ref="B458:C458"/>
    <mergeCell ref="E458:F458"/>
    <mergeCell ref="B456:C456"/>
    <mergeCell ref="E456:F456"/>
    <mergeCell ref="B454:C454"/>
    <mergeCell ref="E454:F454"/>
    <mergeCell ref="G452:H452"/>
    <mergeCell ref="K452:L452"/>
    <mergeCell ref="B453:C453"/>
    <mergeCell ref="E453:F453"/>
    <mergeCell ref="G453:H453"/>
    <mergeCell ref="K453:L453"/>
    <mergeCell ref="G450:H450"/>
    <mergeCell ref="K450:L450"/>
    <mergeCell ref="B451:C451"/>
    <mergeCell ref="E451:F451"/>
    <mergeCell ref="G451:H451"/>
    <mergeCell ref="K451:L451"/>
    <mergeCell ref="G448:H448"/>
    <mergeCell ref="K448:L448"/>
    <mergeCell ref="B449:C449"/>
    <mergeCell ref="E449:F449"/>
    <mergeCell ref="G449:H449"/>
    <mergeCell ref="K449:L449"/>
    <mergeCell ref="B452:C452"/>
    <mergeCell ref="E452:F452"/>
    <mergeCell ref="B450:C450"/>
    <mergeCell ref="E450:F450"/>
    <mergeCell ref="B448:C448"/>
    <mergeCell ref="E448:F448"/>
    <mergeCell ref="G446:H446"/>
    <mergeCell ref="K446:L446"/>
    <mergeCell ref="B447:C447"/>
    <mergeCell ref="E447:F447"/>
    <mergeCell ref="G447:H447"/>
    <mergeCell ref="K447:L447"/>
    <mergeCell ref="G444:H444"/>
    <mergeCell ref="K444:L444"/>
    <mergeCell ref="B445:C445"/>
    <mergeCell ref="E445:F445"/>
    <mergeCell ref="G445:H445"/>
    <mergeCell ref="K445:L445"/>
    <mergeCell ref="G442:H442"/>
    <mergeCell ref="K442:L442"/>
    <mergeCell ref="B443:C443"/>
    <mergeCell ref="E443:F443"/>
    <mergeCell ref="G443:H443"/>
    <mergeCell ref="K443:L443"/>
    <mergeCell ref="B446:C446"/>
    <mergeCell ref="E446:F446"/>
    <mergeCell ref="B444:C444"/>
    <mergeCell ref="E444:F444"/>
    <mergeCell ref="B442:C442"/>
    <mergeCell ref="E442:F442"/>
    <mergeCell ref="G440:H440"/>
    <mergeCell ref="K440:L440"/>
    <mergeCell ref="B441:C441"/>
    <mergeCell ref="E441:F441"/>
    <mergeCell ref="G441:H441"/>
    <mergeCell ref="K441:L441"/>
    <mergeCell ref="G438:H438"/>
    <mergeCell ref="K438:L438"/>
    <mergeCell ref="B439:C439"/>
    <mergeCell ref="E439:F439"/>
    <mergeCell ref="G439:H439"/>
    <mergeCell ref="K439:L439"/>
    <mergeCell ref="G436:H436"/>
    <mergeCell ref="K436:L436"/>
    <mergeCell ref="B437:C437"/>
    <mergeCell ref="E437:F437"/>
    <mergeCell ref="G437:H437"/>
    <mergeCell ref="K437:L437"/>
    <mergeCell ref="B440:C440"/>
    <mergeCell ref="E440:F440"/>
    <mergeCell ref="B438:C438"/>
    <mergeCell ref="E438:F438"/>
    <mergeCell ref="B436:C436"/>
    <mergeCell ref="E436:F436"/>
    <mergeCell ref="G434:H434"/>
    <mergeCell ref="K434:L434"/>
    <mergeCell ref="B435:C435"/>
    <mergeCell ref="E435:F435"/>
    <mergeCell ref="G435:H435"/>
    <mergeCell ref="K435:L435"/>
    <mergeCell ref="G432:H432"/>
    <mergeCell ref="K432:L432"/>
    <mergeCell ref="B433:C433"/>
    <mergeCell ref="E433:F433"/>
    <mergeCell ref="G433:H433"/>
    <mergeCell ref="K433:L433"/>
    <mergeCell ref="G430:H430"/>
    <mergeCell ref="K430:L430"/>
    <mergeCell ref="B431:C431"/>
    <mergeCell ref="E431:F431"/>
    <mergeCell ref="G431:H431"/>
    <mergeCell ref="K431:L431"/>
    <mergeCell ref="B434:C434"/>
    <mergeCell ref="E434:F434"/>
    <mergeCell ref="B432:C432"/>
    <mergeCell ref="E432:F432"/>
    <mergeCell ref="B430:C430"/>
    <mergeCell ref="E430:F430"/>
    <mergeCell ref="G428:H428"/>
    <mergeCell ref="K428:L428"/>
    <mergeCell ref="B429:C429"/>
    <mergeCell ref="E429:F429"/>
    <mergeCell ref="G429:H429"/>
    <mergeCell ref="K429:L429"/>
    <mergeCell ref="G426:H426"/>
    <mergeCell ref="K426:L426"/>
    <mergeCell ref="B427:C427"/>
    <mergeCell ref="E427:F427"/>
    <mergeCell ref="G427:H427"/>
    <mergeCell ref="K427:L427"/>
    <mergeCell ref="G424:H424"/>
    <mergeCell ref="K424:L424"/>
    <mergeCell ref="B425:C425"/>
    <mergeCell ref="E425:F425"/>
    <mergeCell ref="G425:H425"/>
    <mergeCell ref="K425:L425"/>
    <mergeCell ref="B428:C428"/>
    <mergeCell ref="E428:F428"/>
    <mergeCell ref="B426:C426"/>
    <mergeCell ref="E426:F426"/>
    <mergeCell ref="B424:C424"/>
    <mergeCell ref="E424:F424"/>
    <mergeCell ref="G422:H422"/>
    <mergeCell ref="K422:L422"/>
    <mergeCell ref="B423:C423"/>
    <mergeCell ref="E423:F423"/>
    <mergeCell ref="G423:H423"/>
    <mergeCell ref="K423:L423"/>
    <mergeCell ref="G420:H420"/>
    <mergeCell ref="K420:L420"/>
    <mergeCell ref="B421:C421"/>
    <mergeCell ref="E421:F421"/>
    <mergeCell ref="G421:H421"/>
    <mergeCell ref="K421:L421"/>
    <mergeCell ref="G418:H418"/>
    <mergeCell ref="K418:L418"/>
    <mergeCell ref="B419:C419"/>
    <mergeCell ref="E419:F419"/>
    <mergeCell ref="G419:H419"/>
    <mergeCell ref="K419:L419"/>
    <mergeCell ref="B422:C422"/>
    <mergeCell ref="E422:F422"/>
    <mergeCell ref="B420:C420"/>
    <mergeCell ref="E420:F420"/>
    <mergeCell ref="B418:C418"/>
    <mergeCell ref="E418:F418"/>
    <mergeCell ref="G416:H416"/>
    <mergeCell ref="K416:L416"/>
    <mergeCell ref="B417:C417"/>
    <mergeCell ref="E417:F417"/>
    <mergeCell ref="G417:H417"/>
    <mergeCell ref="K417:L417"/>
    <mergeCell ref="G414:H414"/>
    <mergeCell ref="K414:L414"/>
    <mergeCell ref="B415:C415"/>
    <mergeCell ref="E415:F415"/>
    <mergeCell ref="G415:H415"/>
    <mergeCell ref="K415:L415"/>
    <mergeCell ref="G412:H412"/>
    <mergeCell ref="K412:L412"/>
    <mergeCell ref="B413:C413"/>
    <mergeCell ref="E413:F413"/>
    <mergeCell ref="G413:H413"/>
    <mergeCell ref="K413:L413"/>
    <mergeCell ref="B416:C416"/>
    <mergeCell ref="E416:F416"/>
    <mergeCell ref="B414:C414"/>
    <mergeCell ref="E414:F414"/>
    <mergeCell ref="B412:C412"/>
    <mergeCell ref="E412:F412"/>
    <mergeCell ref="G410:H410"/>
    <mergeCell ref="K410:L410"/>
    <mergeCell ref="B411:C411"/>
    <mergeCell ref="E411:F411"/>
    <mergeCell ref="G411:H411"/>
    <mergeCell ref="K411:L411"/>
    <mergeCell ref="G408:H408"/>
    <mergeCell ref="K408:L408"/>
    <mergeCell ref="B409:C409"/>
    <mergeCell ref="E409:F409"/>
    <mergeCell ref="G409:H409"/>
    <mergeCell ref="K409:L409"/>
    <mergeCell ref="G406:H406"/>
    <mergeCell ref="K406:L406"/>
    <mergeCell ref="B407:C407"/>
    <mergeCell ref="E407:F407"/>
    <mergeCell ref="G407:H407"/>
    <mergeCell ref="K407:L407"/>
    <mergeCell ref="B410:C410"/>
    <mergeCell ref="E410:F410"/>
    <mergeCell ref="B408:C408"/>
    <mergeCell ref="E408:F408"/>
    <mergeCell ref="B406:C406"/>
    <mergeCell ref="E406:F406"/>
    <mergeCell ref="G404:H404"/>
    <mergeCell ref="K404:L404"/>
    <mergeCell ref="B405:C405"/>
    <mergeCell ref="E405:F405"/>
    <mergeCell ref="G405:H405"/>
    <mergeCell ref="K405:L405"/>
    <mergeCell ref="G402:H402"/>
    <mergeCell ref="K402:L402"/>
    <mergeCell ref="B403:C403"/>
    <mergeCell ref="E403:F403"/>
    <mergeCell ref="G403:H403"/>
    <mergeCell ref="K403:L403"/>
    <mergeCell ref="G400:H400"/>
    <mergeCell ref="K400:L400"/>
    <mergeCell ref="B401:C401"/>
    <mergeCell ref="E401:F401"/>
    <mergeCell ref="G401:H401"/>
    <mergeCell ref="K401:L401"/>
    <mergeCell ref="B404:C404"/>
    <mergeCell ref="E404:F404"/>
    <mergeCell ref="B402:C402"/>
    <mergeCell ref="E402:F402"/>
    <mergeCell ref="B400:C400"/>
    <mergeCell ref="E400:F400"/>
    <mergeCell ref="G398:H398"/>
    <mergeCell ref="K398:L398"/>
    <mergeCell ref="B399:C399"/>
    <mergeCell ref="E399:F399"/>
    <mergeCell ref="G399:H399"/>
    <mergeCell ref="K399:L399"/>
    <mergeCell ref="G396:H396"/>
    <mergeCell ref="K396:L396"/>
    <mergeCell ref="B397:C397"/>
    <mergeCell ref="E397:F397"/>
    <mergeCell ref="G397:H397"/>
    <mergeCell ref="K397:L397"/>
    <mergeCell ref="G394:H394"/>
    <mergeCell ref="K394:L394"/>
    <mergeCell ref="B395:C395"/>
    <mergeCell ref="E395:F395"/>
    <mergeCell ref="G395:H395"/>
    <mergeCell ref="K395:L395"/>
    <mergeCell ref="B398:C398"/>
    <mergeCell ref="E398:F398"/>
    <mergeCell ref="B396:C396"/>
    <mergeCell ref="E396:F396"/>
    <mergeCell ref="B394:C394"/>
    <mergeCell ref="E394:F394"/>
    <mergeCell ref="G392:H392"/>
    <mergeCell ref="K392:L392"/>
    <mergeCell ref="B393:C393"/>
    <mergeCell ref="E393:F393"/>
    <mergeCell ref="G393:H393"/>
    <mergeCell ref="K393:L393"/>
    <mergeCell ref="G390:H390"/>
    <mergeCell ref="K390:L390"/>
    <mergeCell ref="B391:C391"/>
    <mergeCell ref="E391:F391"/>
    <mergeCell ref="G391:H391"/>
    <mergeCell ref="K391:L391"/>
    <mergeCell ref="G388:H388"/>
    <mergeCell ref="K388:L388"/>
    <mergeCell ref="B389:C389"/>
    <mergeCell ref="E389:F389"/>
    <mergeCell ref="G389:H389"/>
    <mergeCell ref="K389:L389"/>
    <mergeCell ref="B392:C392"/>
    <mergeCell ref="E392:F392"/>
    <mergeCell ref="B390:C390"/>
    <mergeCell ref="E390:F390"/>
    <mergeCell ref="B388:C388"/>
    <mergeCell ref="E388:F388"/>
    <mergeCell ref="G386:H386"/>
    <mergeCell ref="K386:L386"/>
    <mergeCell ref="B387:C387"/>
    <mergeCell ref="E387:F387"/>
    <mergeCell ref="G387:H387"/>
    <mergeCell ref="K387:L387"/>
    <mergeCell ref="G384:H384"/>
    <mergeCell ref="K384:L384"/>
    <mergeCell ref="B385:C385"/>
    <mergeCell ref="E385:F385"/>
    <mergeCell ref="G385:H385"/>
    <mergeCell ref="K385:L385"/>
    <mergeCell ref="G382:H382"/>
    <mergeCell ref="K382:L382"/>
    <mergeCell ref="B383:C383"/>
    <mergeCell ref="E383:F383"/>
    <mergeCell ref="G383:H383"/>
    <mergeCell ref="K383:L383"/>
    <mergeCell ref="B386:C386"/>
    <mergeCell ref="E386:F386"/>
    <mergeCell ref="B384:C384"/>
    <mergeCell ref="E384:F384"/>
    <mergeCell ref="B382:C382"/>
    <mergeCell ref="E382:F382"/>
    <mergeCell ref="G380:H380"/>
    <mergeCell ref="K380:L380"/>
    <mergeCell ref="B381:C381"/>
    <mergeCell ref="E381:F381"/>
    <mergeCell ref="G381:H381"/>
    <mergeCell ref="K381:L381"/>
    <mergeCell ref="G378:H378"/>
    <mergeCell ref="K378:L378"/>
    <mergeCell ref="B379:C379"/>
    <mergeCell ref="E379:F379"/>
    <mergeCell ref="G379:H379"/>
    <mergeCell ref="K379:L379"/>
    <mergeCell ref="G376:H376"/>
    <mergeCell ref="K376:L376"/>
    <mergeCell ref="B377:C377"/>
    <mergeCell ref="E377:F377"/>
    <mergeCell ref="G377:H377"/>
    <mergeCell ref="K377:L377"/>
    <mergeCell ref="B380:C380"/>
    <mergeCell ref="E380:F380"/>
    <mergeCell ref="B378:C378"/>
    <mergeCell ref="E378:F378"/>
    <mergeCell ref="B376:C376"/>
    <mergeCell ref="E376:F376"/>
    <mergeCell ref="G374:H374"/>
    <mergeCell ref="K374:L374"/>
    <mergeCell ref="B375:C375"/>
    <mergeCell ref="E375:F375"/>
    <mergeCell ref="G375:H375"/>
    <mergeCell ref="K375:L375"/>
    <mergeCell ref="G372:H372"/>
    <mergeCell ref="K372:L372"/>
    <mergeCell ref="B373:C373"/>
    <mergeCell ref="E373:F373"/>
    <mergeCell ref="G373:H373"/>
    <mergeCell ref="K373:L373"/>
    <mergeCell ref="G370:H370"/>
    <mergeCell ref="K370:L370"/>
    <mergeCell ref="B371:C371"/>
    <mergeCell ref="E371:F371"/>
    <mergeCell ref="G371:H371"/>
    <mergeCell ref="K371:L371"/>
    <mergeCell ref="B374:C374"/>
    <mergeCell ref="E374:F374"/>
    <mergeCell ref="B372:C372"/>
    <mergeCell ref="E372:F372"/>
    <mergeCell ref="B370:C370"/>
    <mergeCell ref="E370:F370"/>
    <mergeCell ref="G368:H368"/>
    <mergeCell ref="K368:L368"/>
    <mergeCell ref="B369:C369"/>
    <mergeCell ref="E369:F369"/>
    <mergeCell ref="G369:H369"/>
    <mergeCell ref="K369:L369"/>
    <mergeCell ref="G366:H366"/>
    <mergeCell ref="K366:L366"/>
    <mergeCell ref="B367:C367"/>
    <mergeCell ref="E367:F367"/>
    <mergeCell ref="G367:H367"/>
    <mergeCell ref="K367:L367"/>
    <mergeCell ref="G364:H364"/>
    <mergeCell ref="K364:L364"/>
    <mergeCell ref="B365:C365"/>
    <mergeCell ref="E365:F365"/>
    <mergeCell ref="G365:H365"/>
    <mergeCell ref="K365:L365"/>
    <mergeCell ref="B368:C368"/>
    <mergeCell ref="E368:F368"/>
    <mergeCell ref="B366:C366"/>
    <mergeCell ref="E366:F366"/>
    <mergeCell ref="B364:C364"/>
    <mergeCell ref="E364:F364"/>
    <mergeCell ref="G362:H362"/>
    <mergeCell ref="K362:L362"/>
    <mergeCell ref="B363:C363"/>
    <mergeCell ref="E363:F363"/>
    <mergeCell ref="G363:H363"/>
    <mergeCell ref="K363:L363"/>
    <mergeCell ref="G360:H360"/>
    <mergeCell ref="K360:L360"/>
    <mergeCell ref="B361:C361"/>
    <mergeCell ref="E361:F361"/>
    <mergeCell ref="G361:H361"/>
    <mergeCell ref="K361:L361"/>
    <mergeCell ref="G358:H358"/>
    <mergeCell ref="K358:L358"/>
    <mergeCell ref="B359:C359"/>
    <mergeCell ref="E359:F359"/>
    <mergeCell ref="G359:H359"/>
    <mergeCell ref="K359:L359"/>
    <mergeCell ref="B362:C362"/>
    <mergeCell ref="E362:F362"/>
    <mergeCell ref="B360:C360"/>
    <mergeCell ref="E360:F360"/>
    <mergeCell ref="B358:C358"/>
    <mergeCell ref="E358:F358"/>
    <mergeCell ref="G356:H356"/>
    <mergeCell ref="K356:L356"/>
    <mergeCell ref="B357:C357"/>
    <mergeCell ref="E357:F357"/>
    <mergeCell ref="G357:H357"/>
    <mergeCell ref="K357:L357"/>
    <mergeCell ref="G354:H354"/>
    <mergeCell ref="K354:L354"/>
    <mergeCell ref="B355:C355"/>
    <mergeCell ref="E355:F355"/>
    <mergeCell ref="G355:H355"/>
    <mergeCell ref="K355:L355"/>
    <mergeCell ref="G352:H352"/>
    <mergeCell ref="K352:L352"/>
    <mergeCell ref="B353:C353"/>
    <mergeCell ref="E353:F353"/>
    <mergeCell ref="G353:H353"/>
    <mergeCell ref="K353:L353"/>
    <mergeCell ref="B356:C356"/>
    <mergeCell ref="E356:F356"/>
    <mergeCell ref="B354:C354"/>
    <mergeCell ref="E354:F354"/>
    <mergeCell ref="B352:C352"/>
    <mergeCell ref="E352:F352"/>
    <mergeCell ref="G350:H350"/>
    <mergeCell ref="K350:L350"/>
    <mergeCell ref="B351:C351"/>
    <mergeCell ref="E351:F351"/>
    <mergeCell ref="G351:H351"/>
    <mergeCell ref="K351:L351"/>
    <mergeCell ref="G348:H348"/>
    <mergeCell ref="K348:L348"/>
    <mergeCell ref="B349:C349"/>
    <mergeCell ref="E349:F349"/>
    <mergeCell ref="G349:H349"/>
    <mergeCell ref="K349:L349"/>
    <mergeCell ref="G346:H346"/>
    <mergeCell ref="K346:L346"/>
    <mergeCell ref="B347:C347"/>
    <mergeCell ref="E347:F347"/>
    <mergeCell ref="G347:H347"/>
    <mergeCell ref="K347:L347"/>
    <mergeCell ref="B350:C350"/>
    <mergeCell ref="E350:F350"/>
    <mergeCell ref="B348:C348"/>
    <mergeCell ref="E348:F348"/>
    <mergeCell ref="B346:C346"/>
    <mergeCell ref="E346:F346"/>
    <mergeCell ref="G344:H344"/>
    <mergeCell ref="K344:L344"/>
    <mergeCell ref="B345:C345"/>
    <mergeCell ref="E345:F345"/>
    <mergeCell ref="G345:H345"/>
    <mergeCell ref="K345:L345"/>
    <mergeCell ref="G342:H342"/>
    <mergeCell ref="K342:L342"/>
    <mergeCell ref="B343:C343"/>
    <mergeCell ref="E343:F343"/>
    <mergeCell ref="G343:H343"/>
    <mergeCell ref="K343:L343"/>
    <mergeCell ref="G340:H340"/>
    <mergeCell ref="K340:L340"/>
    <mergeCell ref="B341:C341"/>
    <mergeCell ref="E341:F341"/>
    <mergeCell ref="G341:H341"/>
    <mergeCell ref="K341:L341"/>
    <mergeCell ref="B344:C344"/>
    <mergeCell ref="E344:F344"/>
    <mergeCell ref="B342:C342"/>
    <mergeCell ref="E342:F342"/>
    <mergeCell ref="B340:C340"/>
    <mergeCell ref="E340:F340"/>
    <mergeCell ref="G338:H338"/>
    <mergeCell ref="K338:L338"/>
    <mergeCell ref="B339:C339"/>
    <mergeCell ref="E339:F339"/>
    <mergeCell ref="G339:H339"/>
    <mergeCell ref="K339:L339"/>
    <mergeCell ref="G336:H336"/>
    <mergeCell ref="K336:L336"/>
    <mergeCell ref="B337:C337"/>
    <mergeCell ref="E337:F337"/>
    <mergeCell ref="G337:H337"/>
    <mergeCell ref="K337:L337"/>
    <mergeCell ref="G334:H334"/>
    <mergeCell ref="K334:L334"/>
    <mergeCell ref="B335:C335"/>
    <mergeCell ref="E335:F335"/>
    <mergeCell ref="G335:H335"/>
    <mergeCell ref="K335:L335"/>
    <mergeCell ref="B338:C338"/>
    <mergeCell ref="E338:F338"/>
    <mergeCell ref="B336:C336"/>
    <mergeCell ref="E336:F336"/>
    <mergeCell ref="B334:C334"/>
    <mergeCell ref="E334:F334"/>
    <mergeCell ref="G332:H332"/>
    <mergeCell ref="K332:L332"/>
    <mergeCell ref="B333:C333"/>
    <mergeCell ref="E333:F333"/>
    <mergeCell ref="G333:H333"/>
    <mergeCell ref="K333:L333"/>
    <mergeCell ref="G330:H330"/>
    <mergeCell ref="K330:L330"/>
    <mergeCell ref="B331:C331"/>
    <mergeCell ref="E331:F331"/>
    <mergeCell ref="G331:H331"/>
    <mergeCell ref="K331:L331"/>
    <mergeCell ref="G328:H328"/>
    <mergeCell ref="K328:L328"/>
    <mergeCell ref="B329:C329"/>
    <mergeCell ref="E329:F329"/>
    <mergeCell ref="G329:H329"/>
    <mergeCell ref="K329:L329"/>
    <mergeCell ref="B332:C332"/>
    <mergeCell ref="E332:F332"/>
    <mergeCell ref="B330:C330"/>
    <mergeCell ref="E330:F330"/>
    <mergeCell ref="B328:C328"/>
    <mergeCell ref="E328:F328"/>
    <mergeCell ref="G326:H326"/>
    <mergeCell ref="K326:L326"/>
    <mergeCell ref="B327:C327"/>
    <mergeCell ref="E327:F327"/>
    <mergeCell ref="G327:H327"/>
    <mergeCell ref="K327:L327"/>
    <mergeCell ref="G324:H324"/>
    <mergeCell ref="K324:L324"/>
    <mergeCell ref="B325:C325"/>
    <mergeCell ref="E325:F325"/>
    <mergeCell ref="G325:H325"/>
    <mergeCell ref="K325:L325"/>
    <mergeCell ref="G322:H322"/>
    <mergeCell ref="K322:L322"/>
    <mergeCell ref="B323:C323"/>
    <mergeCell ref="E323:F323"/>
    <mergeCell ref="G323:H323"/>
    <mergeCell ref="K323:L323"/>
    <mergeCell ref="B326:C326"/>
    <mergeCell ref="E326:F326"/>
    <mergeCell ref="B324:C324"/>
    <mergeCell ref="E324:F324"/>
    <mergeCell ref="B322:C322"/>
    <mergeCell ref="E322:F322"/>
    <mergeCell ref="G320:H320"/>
    <mergeCell ref="K320:L320"/>
    <mergeCell ref="B321:C321"/>
    <mergeCell ref="E321:F321"/>
    <mergeCell ref="G321:H321"/>
    <mergeCell ref="K321:L321"/>
    <mergeCell ref="G318:H318"/>
    <mergeCell ref="K318:L318"/>
    <mergeCell ref="B319:C319"/>
    <mergeCell ref="E319:F319"/>
    <mergeCell ref="G319:H319"/>
    <mergeCell ref="K319:L319"/>
    <mergeCell ref="G316:H316"/>
    <mergeCell ref="K316:L316"/>
    <mergeCell ref="B317:C317"/>
    <mergeCell ref="E317:F317"/>
    <mergeCell ref="G317:H317"/>
    <mergeCell ref="K317:L317"/>
    <mergeCell ref="B320:C320"/>
    <mergeCell ref="E320:F320"/>
    <mergeCell ref="B318:C318"/>
    <mergeCell ref="E318:F318"/>
    <mergeCell ref="B316:C316"/>
    <mergeCell ref="E316:F316"/>
    <mergeCell ref="G314:H314"/>
    <mergeCell ref="K314:L314"/>
    <mergeCell ref="B315:C315"/>
    <mergeCell ref="E315:F315"/>
    <mergeCell ref="G315:H315"/>
    <mergeCell ref="K315:L315"/>
    <mergeCell ref="G312:H312"/>
    <mergeCell ref="K312:L312"/>
    <mergeCell ref="B313:C313"/>
    <mergeCell ref="E313:F313"/>
    <mergeCell ref="G313:H313"/>
    <mergeCell ref="K313:L313"/>
    <mergeCell ref="G310:H310"/>
    <mergeCell ref="K310:L310"/>
    <mergeCell ref="B311:C311"/>
    <mergeCell ref="E311:F311"/>
    <mergeCell ref="G311:H311"/>
    <mergeCell ref="K311:L311"/>
    <mergeCell ref="B314:C314"/>
    <mergeCell ref="E314:F314"/>
    <mergeCell ref="B312:C312"/>
    <mergeCell ref="E312:F312"/>
    <mergeCell ref="B310:C310"/>
    <mergeCell ref="E310:F310"/>
    <mergeCell ref="G308:H308"/>
    <mergeCell ref="K308:L308"/>
    <mergeCell ref="B309:C309"/>
    <mergeCell ref="E309:F309"/>
    <mergeCell ref="G309:H309"/>
    <mergeCell ref="K309:L309"/>
    <mergeCell ref="G306:H306"/>
    <mergeCell ref="K306:L306"/>
    <mergeCell ref="B307:C307"/>
    <mergeCell ref="E307:F307"/>
    <mergeCell ref="G307:H307"/>
    <mergeCell ref="K307:L307"/>
    <mergeCell ref="G304:H304"/>
    <mergeCell ref="K304:L304"/>
    <mergeCell ref="B305:C305"/>
    <mergeCell ref="E305:F305"/>
    <mergeCell ref="G305:H305"/>
    <mergeCell ref="K305:L305"/>
    <mergeCell ref="B308:C308"/>
    <mergeCell ref="E308:F308"/>
    <mergeCell ref="B306:C306"/>
    <mergeCell ref="E306:F306"/>
    <mergeCell ref="B304:C304"/>
    <mergeCell ref="E304:F304"/>
    <mergeCell ref="G302:H302"/>
    <mergeCell ref="K302:L302"/>
    <mergeCell ref="B303:C303"/>
    <mergeCell ref="E303:F303"/>
    <mergeCell ref="G303:H303"/>
    <mergeCell ref="K303:L303"/>
    <mergeCell ref="G300:H300"/>
    <mergeCell ref="K300:L300"/>
    <mergeCell ref="B301:C301"/>
    <mergeCell ref="E301:F301"/>
    <mergeCell ref="G301:H301"/>
    <mergeCell ref="K301:L301"/>
    <mergeCell ref="G298:H298"/>
    <mergeCell ref="K298:L298"/>
    <mergeCell ref="B299:C299"/>
    <mergeCell ref="E299:F299"/>
    <mergeCell ref="G299:H299"/>
    <mergeCell ref="K299:L299"/>
    <mergeCell ref="B302:C302"/>
    <mergeCell ref="E302:F302"/>
    <mergeCell ref="B300:C300"/>
    <mergeCell ref="E300:F300"/>
    <mergeCell ref="B298:C298"/>
    <mergeCell ref="E298:F298"/>
    <mergeCell ref="G296:H296"/>
    <mergeCell ref="K296:L296"/>
    <mergeCell ref="B297:C297"/>
    <mergeCell ref="E297:F297"/>
    <mergeCell ref="G297:H297"/>
    <mergeCell ref="K297:L297"/>
    <mergeCell ref="G294:H294"/>
    <mergeCell ref="K294:L294"/>
    <mergeCell ref="B295:C295"/>
    <mergeCell ref="E295:F295"/>
    <mergeCell ref="G295:H295"/>
    <mergeCell ref="K295:L295"/>
    <mergeCell ref="G292:H292"/>
    <mergeCell ref="K292:L292"/>
    <mergeCell ref="B293:C293"/>
    <mergeCell ref="E293:F293"/>
    <mergeCell ref="G293:H293"/>
    <mergeCell ref="K293:L293"/>
    <mergeCell ref="B296:C296"/>
    <mergeCell ref="E296:F296"/>
    <mergeCell ref="B294:C294"/>
    <mergeCell ref="E294:F294"/>
    <mergeCell ref="B292:C292"/>
    <mergeCell ref="E292:F292"/>
    <mergeCell ref="G290:H290"/>
    <mergeCell ref="K290:L290"/>
    <mergeCell ref="B291:C291"/>
    <mergeCell ref="E291:F291"/>
    <mergeCell ref="G291:H291"/>
    <mergeCell ref="K291:L291"/>
    <mergeCell ref="G288:H288"/>
    <mergeCell ref="K288:L288"/>
    <mergeCell ref="B289:C289"/>
    <mergeCell ref="E289:F289"/>
    <mergeCell ref="G289:H289"/>
    <mergeCell ref="K289:L289"/>
    <mergeCell ref="G286:H286"/>
    <mergeCell ref="K286:L286"/>
    <mergeCell ref="B287:C287"/>
    <mergeCell ref="E287:F287"/>
    <mergeCell ref="G287:H287"/>
    <mergeCell ref="K287:L287"/>
    <mergeCell ref="B290:C290"/>
    <mergeCell ref="E290:F290"/>
    <mergeCell ref="B288:C288"/>
    <mergeCell ref="E288:F288"/>
    <mergeCell ref="B286:C286"/>
    <mergeCell ref="E286:F286"/>
    <mergeCell ref="G284:H284"/>
    <mergeCell ref="K284:L284"/>
    <mergeCell ref="B285:C285"/>
    <mergeCell ref="E285:F285"/>
    <mergeCell ref="G285:H285"/>
    <mergeCell ref="K285:L285"/>
    <mergeCell ref="G282:H282"/>
    <mergeCell ref="K282:L282"/>
    <mergeCell ref="B283:C283"/>
    <mergeCell ref="E283:F283"/>
    <mergeCell ref="G283:H283"/>
    <mergeCell ref="K283:L283"/>
    <mergeCell ref="G280:H280"/>
    <mergeCell ref="K280:L280"/>
    <mergeCell ref="B281:C281"/>
    <mergeCell ref="E281:F281"/>
    <mergeCell ref="G281:H281"/>
    <mergeCell ref="K281:L281"/>
    <mergeCell ref="B284:C284"/>
    <mergeCell ref="E284:F284"/>
    <mergeCell ref="B282:C282"/>
    <mergeCell ref="E282:F282"/>
    <mergeCell ref="B280:C280"/>
    <mergeCell ref="E280:F280"/>
    <mergeCell ref="G278:H278"/>
    <mergeCell ref="K278:L278"/>
    <mergeCell ref="B279:C279"/>
    <mergeCell ref="E279:F279"/>
    <mergeCell ref="G279:H279"/>
    <mergeCell ref="K279:L279"/>
    <mergeCell ref="G276:H276"/>
    <mergeCell ref="K276:L276"/>
    <mergeCell ref="B277:C277"/>
    <mergeCell ref="E277:F277"/>
    <mergeCell ref="G277:H277"/>
    <mergeCell ref="K277:L277"/>
    <mergeCell ref="G274:H274"/>
    <mergeCell ref="K274:L274"/>
    <mergeCell ref="B275:C275"/>
    <mergeCell ref="E275:F275"/>
    <mergeCell ref="G275:H275"/>
    <mergeCell ref="K275:L275"/>
    <mergeCell ref="B278:C278"/>
    <mergeCell ref="E278:F278"/>
    <mergeCell ref="B276:C276"/>
    <mergeCell ref="E276:F276"/>
    <mergeCell ref="B274:C274"/>
    <mergeCell ref="E274:F274"/>
    <mergeCell ref="G272:H272"/>
    <mergeCell ref="K272:L272"/>
    <mergeCell ref="B273:C273"/>
    <mergeCell ref="E273:F273"/>
    <mergeCell ref="G273:H273"/>
    <mergeCell ref="K273:L273"/>
    <mergeCell ref="G270:H270"/>
    <mergeCell ref="K270:L270"/>
    <mergeCell ref="B271:C271"/>
    <mergeCell ref="E271:F271"/>
    <mergeCell ref="G271:H271"/>
    <mergeCell ref="K271:L271"/>
    <mergeCell ref="G268:H268"/>
    <mergeCell ref="K268:L268"/>
    <mergeCell ref="B269:C269"/>
    <mergeCell ref="E269:F269"/>
    <mergeCell ref="G269:H269"/>
    <mergeCell ref="K269:L269"/>
    <mergeCell ref="B272:C272"/>
    <mergeCell ref="E272:F272"/>
    <mergeCell ref="B270:C270"/>
    <mergeCell ref="E270:F270"/>
    <mergeCell ref="B268:C268"/>
    <mergeCell ref="E268:F268"/>
    <mergeCell ref="G266:H266"/>
    <mergeCell ref="K266:L266"/>
    <mergeCell ref="B267:C267"/>
    <mergeCell ref="E267:F267"/>
    <mergeCell ref="G267:H267"/>
    <mergeCell ref="K267:L267"/>
    <mergeCell ref="G264:H264"/>
    <mergeCell ref="K264:L264"/>
    <mergeCell ref="B265:C265"/>
    <mergeCell ref="E265:F265"/>
    <mergeCell ref="G265:H265"/>
    <mergeCell ref="K265:L265"/>
    <mergeCell ref="G262:H262"/>
    <mergeCell ref="K262:L262"/>
    <mergeCell ref="B263:C263"/>
    <mergeCell ref="E263:F263"/>
    <mergeCell ref="G263:H263"/>
    <mergeCell ref="K263:L263"/>
    <mergeCell ref="B266:C266"/>
    <mergeCell ref="E266:F266"/>
    <mergeCell ref="B264:C264"/>
    <mergeCell ref="E264:F264"/>
    <mergeCell ref="B262:C262"/>
    <mergeCell ref="E262:F262"/>
    <mergeCell ref="G260:H260"/>
    <mergeCell ref="K260:L260"/>
    <mergeCell ref="B261:C261"/>
    <mergeCell ref="E261:F261"/>
    <mergeCell ref="G261:H261"/>
    <mergeCell ref="K261:L261"/>
    <mergeCell ref="G258:H258"/>
    <mergeCell ref="K258:L258"/>
    <mergeCell ref="B259:C259"/>
    <mergeCell ref="E259:F259"/>
    <mergeCell ref="G259:H259"/>
    <mergeCell ref="K259:L259"/>
    <mergeCell ref="G256:H256"/>
    <mergeCell ref="K256:L256"/>
    <mergeCell ref="B257:C257"/>
    <mergeCell ref="E257:F257"/>
    <mergeCell ref="G257:H257"/>
    <mergeCell ref="K257:L257"/>
    <mergeCell ref="B260:C260"/>
    <mergeCell ref="E260:F260"/>
    <mergeCell ref="B258:C258"/>
    <mergeCell ref="E258:F258"/>
    <mergeCell ref="B256:C256"/>
    <mergeCell ref="E256:F256"/>
    <mergeCell ref="G254:H254"/>
    <mergeCell ref="K254:L254"/>
    <mergeCell ref="B255:C255"/>
    <mergeCell ref="E255:F255"/>
    <mergeCell ref="G255:H255"/>
    <mergeCell ref="K255:L255"/>
    <mergeCell ref="G252:H252"/>
    <mergeCell ref="K252:L252"/>
    <mergeCell ref="B253:C253"/>
    <mergeCell ref="E253:F253"/>
    <mergeCell ref="G253:H253"/>
    <mergeCell ref="K253:L253"/>
    <mergeCell ref="G250:H250"/>
    <mergeCell ref="K250:L250"/>
    <mergeCell ref="B251:C251"/>
    <mergeCell ref="E251:F251"/>
    <mergeCell ref="G251:H251"/>
    <mergeCell ref="K251:L251"/>
    <mergeCell ref="B254:C254"/>
    <mergeCell ref="E254:F254"/>
    <mergeCell ref="B252:C252"/>
    <mergeCell ref="E252:F252"/>
    <mergeCell ref="B250:C250"/>
    <mergeCell ref="E250:F250"/>
    <mergeCell ref="G248:H248"/>
    <mergeCell ref="K248:L248"/>
    <mergeCell ref="B249:C249"/>
    <mergeCell ref="E249:F249"/>
    <mergeCell ref="G249:H249"/>
    <mergeCell ref="K249:L249"/>
    <mergeCell ref="G246:H246"/>
    <mergeCell ref="K246:L246"/>
    <mergeCell ref="B247:C247"/>
    <mergeCell ref="E247:F247"/>
    <mergeCell ref="G247:H247"/>
    <mergeCell ref="K247:L247"/>
    <mergeCell ref="G244:H244"/>
    <mergeCell ref="K244:L244"/>
    <mergeCell ref="B245:C245"/>
    <mergeCell ref="E245:F245"/>
    <mergeCell ref="G245:H245"/>
    <mergeCell ref="K245:L245"/>
    <mergeCell ref="B248:C248"/>
    <mergeCell ref="E248:F248"/>
    <mergeCell ref="B246:C246"/>
    <mergeCell ref="E246:F246"/>
    <mergeCell ref="B244:C244"/>
    <mergeCell ref="E244:F244"/>
    <mergeCell ref="G242:H242"/>
    <mergeCell ref="K242:L242"/>
    <mergeCell ref="B243:C243"/>
    <mergeCell ref="E243:F243"/>
    <mergeCell ref="G243:H243"/>
    <mergeCell ref="K243:L243"/>
    <mergeCell ref="G240:H240"/>
    <mergeCell ref="K240:L240"/>
    <mergeCell ref="B241:C241"/>
    <mergeCell ref="E241:F241"/>
    <mergeCell ref="G241:H241"/>
    <mergeCell ref="K241:L241"/>
    <mergeCell ref="G238:H238"/>
    <mergeCell ref="K238:L238"/>
    <mergeCell ref="B239:C239"/>
    <mergeCell ref="E239:F239"/>
    <mergeCell ref="G239:H239"/>
    <mergeCell ref="K239:L239"/>
    <mergeCell ref="B242:C242"/>
    <mergeCell ref="E242:F242"/>
    <mergeCell ref="B240:C240"/>
    <mergeCell ref="E240:F240"/>
    <mergeCell ref="B238:C238"/>
    <mergeCell ref="E238:F238"/>
    <mergeCell ref="G236:H236"/>
    <mergeCell ref="K236:L236"/>
    <mergeCell ref="B237:C237"/>
    <mergeCell ref="E237:F237"/>
    <mergeCell ref="G237:H237"/>
    <mergeCell ref="K237:L237"/>
    <mergeCell ref="G234:H234"/>
    <mergeCell ref="K234:L234"/>
    <mergeCell ref="B235:C235"/>
    <mergeCell ref="E235:F235"/>
    <mergeCell ref="G235:H235"/>
    <mergeCell ref="K235:L235"/>
    <mergeCell ref="G232:H232"/>
    <mergeCell ref="K232:L232"/>
    <mergeCell ref="B233:C233"/>
    <mergeCell ref="E233:F233"/>
    <mergeCell ref="G233:H233"/>
    <mergeCell ref="K233:L233"/>
    <mergeCell ref="B236:C236"/>
    <mergeCell ref="E236:F236"/>
    <mergeCell ref="B234:C234"/>
    <mergeCell ref="E234:F234"/>
    <mergeCell ref="B232:C232"/>
    <mergeCell ref="E232:F232"/>
    <mergeCell ref="G230:H230"/>
    <mergeCell ref="K230:L230"/>
    <mergeCell ref="B231:C231"/>
    <mergeCell ref="E231:F231"/>
    <mergeCell ref="G231:H231"/>
    <mergeCell ref="K231:L231"/>
    <mergeCell ref="G228:H228"/>
    <mergeCell ref="K228:L228"/>
    <mergeCell ref="B229:C229"/>
    <mergeCell ref="E229:F229"/>
    <mergeCell ref="G229:H229"/>
    <mergeCell ref="K229:L229"/>
    <mergeCell ref="G226:H226"/>
    <mergeCell ref="K226:L226"/>
    <mergeCell ref="B227:C227"/>
    <mergeCell ref="E227:F227"/>
    <mergeCell ref="G227:H227"/>
    <mergeCell ref="K227:L227"/>
    <mergeCell ref="B230:C230"/>
    <mergeCell ref="E230:F230"/>
    <mergeCell ref="B228:C228"/>
    <mergeCell ref="E228:F228"/>
    <mergeCell ref="B226:C226"/>
    <mergeCell ref="E226:F226"/>
    <mergeCell ref="G224:H224"/>
    <mergeCell ref="K224:L224"/>
    <mergeCell ref="B225:C225"/>
    <mergeCell ref="E225:F225"/>
    <mergeCell ref="G225:H225"/>
    <mergeCell ref="K225:L225"/>
    <mergeCell ref="G222:H222"/>
    <mergeCell ref="K222:L222"/>
    <mergeCell ref="B223:C223"/>
    <mergeCell ref="E223:F223"/>
    <mergeCell ref="G223:H223"/>
    <mergeCell ref="K223:L223"/>
    <mergeCell ref="G220:H220"/>
    <mergeCell ref="K220:L220"/>
    <mergeCell ref="B221:C221"/>
    <mergeCell ref="E221:F221"/>
    <mergeCell ref="G221:H221"/>
    <mergeCell ref="K221:L221"/>
    <mergeCell ref="B224:C224"/>
    <mergeCell ref="E224:F224"/>
    <mergeCell ref="B222:C222"/>
    <mergeCell ref="E222:F222"/>
    <mergeCell ref="B220:C220"/>
    <mergeCell ref="E220:F220"/>
    <mergeCell ref="G218:H218"/>
    <mergeCell ref="K218:L218"/>
    <mergeCell ref="B219:C219"/>
    <mergeCell ref="E219:F219"/>
    <mergeCell ref="G219:H219"/>
    <mergeCell ref="K219:L219"/>
    <mergeCell ref="G216:H216"/>
    <mergeCell ref="K216:L216"/>
    <mergeCell ref="B217:C217"/>
    <mergeCell ref="E217:F217"/>
    <mergeCell ref="G217:H217"/>
    <mergeCell ref="K217:L217"/>
    <mergeCell ref="G214:H214"/>
    <mergeCell ref="K214:L214"/>
    <mergeCell ref="B215:C215"/>
    <mergeCell ref="E215:F215"/>
    <mergeCell ref="G215:H215"/>
    <mergeCell ref="K215:L215"/>
    <mergeCell ref="B218:C218"/>
    <mergeCell ref="E218:F218"/>
    <mergeCell ref="B216:C216"/>
    <mergeCell ref="E216:F216"/>
    <mergeCell ref="B214:C214"/>
    <mergeCell ref="E214:F214"/>
    <mergeCell ref="G212:H212"/>
    <mergeCell ref="K212:L212"/>
    <mergeCell ref="B213:C213"/>
    <mergeCell ref="E213:F213"/>
    <mergeCell ref="G213:H213"/>
    <mergeCell ref="K213:L213"/>
    <mergeCell ref="G210:H210"/>
    <mergeCell ref="K210:L210"/>
    <mergeCell ref="B211:C211"/>
    <mergeCell ref="E211:F211"/>
    <mergeCell ref="G211:H211"/>
    <mergeCell ref="K211:L211"/>
    <mergeCell ref="G208:H208"/>
    <mergeCell ref="K208:L208"/>
    <mergeCell ref="B209:C209"/>
    <mergeCell ref="E209:F209"/>
    <mergeCell ref="G209:H209"/>
    <mergeCell ref="K209:L209"/>
    <mergeCell ref="B212:C212"/>
    <mergeCell ref="E212:F212"/>
    <mergeCell ref="B210:C210"/>
    <mergeCell ref="E210:F210"/>
    <mergeCell ref="B208:C208"/>
    <mergeCell ref="E208:F208"/>
    <mergeCell ref="G206:H206"/>
    <mergeCell ref="K206:L206"/>
    <mergeCell ref="B207:C207"/>
    <mergeCell ref="E207:F207"/>
    <mergeCell ref="G207:H207"/>
    <mergeCell ref="K207:L207"/>
    <mergeCell ref="G204:H204"/>
    <mergeCell ref="K204:L204"/>
    <mergeCell ref="B205:C205"/>
    <mergeCell ref="E205:F205"/>
    <mergeCell ref="G205:H205"/>
    <mergeCell ref="K205:L205"/>
    <mergeCell ref="G202:H202"/>
    <mergeCell ref="K202:L202"/>
    <mergeCell ref="B203:C203"/>
    <mergeCell ref="E203:F203"/>
    <mergeCell ref="G203:H203"/>
    <mergeCell ref="K203:L203"/>
    <mergeCell ref="B206:C206"/>
    <mergeCell ref="E206:F206"/>
    <mergeCell ref="B204:C204"/>
    <mergeCell ref="E204:F204"/>
    <mergeCell ref="B202:C202"/>
    <mergeCell ref="E202:F202"/>
    <mergeCell ref="G200:H200"/>
    <mergeCell ref="K200:L200"/>
    <mergeCell ref="B201:C201"/>
    <mergeCell ref="E201:F201"/>
    <mergeCell ref="G201:H201"/>
    <mergeCell ref="K201:L201"/>
    <mergeCell ref="G198:H198"/>
    <mergeCell ref="K198:L198"/>
    <mergeCell ref="B199:C199"/>
    <mergeCell ref="E199:F199"/>
    <mergeCell ref="G199:H199"/>
    <mergeCell ref="K199:L199"/>
    <mergeCell ref="G196:H196"/>
    <mergeCell ref="K196:L196"/>
    <mergeCell ref="B197:C197"/>
    <mergeCell ref="E197:F197"/>
    <mergeCell ref="G197:H197"/>
    <mergeCell ref="K197:L197"/>
    <mergeCell ref="B200:C200"/>
    <mergeCell ref="E200:F200"/>
    <mergeCell ref="B198:C198"/>
    <mergeCell ref="E198:F198"/>
    <mergeCell ref="B196:C196"/>
    <mergeCell ref="E196:F196"/>
    <mergeCell ref="G194:H194"/>
    <mergeCell ref="K194:L194"/>
    <mergeCell ref="B195:C195"/>
    <mergeCell ref="E195:F195"/>
    <mergeCell ref="G195:H195"/>
    <mergeCell ref="K195:L195"/>
    <mergeCell ref="G192:H192"/>
    <mergeCell ref="K192:L192"/>
    <mergeCell ref="B193:C193"/>
    <mergeCell ref="E193:F193"/>
    <mergeCell ref="G193:H193"/>
    <mergeCell ref="K193:L193"/>
    <mergeCell ref="G190:H190"/>
    <mergeCell ref="K190:L190"/>
    <mergeCell ref="B191:C191"/>
    <mergeCell ref="E191:F191"/>
    <mergeCell ref="G191:H191"/>
    <mergeCell ref="K191:L191"/>
    <mergeCell ref="B194:C194"/>
    <mergeCell ref="E194:F194"/>
    <mergeCell ref="B192:C192"/>
    <mergeCell ref="E192:F192"/>
    <mergeCell ref="B190:C190"/>
    <mergeCell ref="E190:F190"/>
    <mergeCell ref="G188:H188"/>
    <mergeCell ref="K188:L188"/>
    <mergeCell ref="B189:C189"/>
    <mergeCell ref="E189:F189"/>
    <mergeCell ref="G189:H189"/>
    <mergeCell ref="K189:L189"/>
    <mergeCell ref="G186:H186"/>
    <mergeCell ref="K186:L186"/>
    <mergeCell ref="B187:C187"/>
    <mergeCell ref="E187:F187"/>
    <mergeCell ref="G187:H187"/>
    <mergeCell ref="K187:L187"/>
    <mergeCell ref="G184:H184"/>
    <mergeCell ref="K184:L184"/>
    <mergeCell ref="B185:C185"/>
    <mergeCell ref="E185:F185"/>
    <mergeCell ref="G185:H185"/>
    <mergeCell ref="K185:L185"/>
    <mergeCell ref="B188:C188"/>
    <mergeCell ref="E188:F188"/>
    <mergeCell ref="B186:C186"/>
    <mergeCell ref="E186:F186"/>
    <mergeCell ref="B184:C184"/>
    <mergeCell ref="E184:F184"/>
    <mergeCell ref="G182:H182"/>
    <mergeCell ref="K182:L182"/>
    <mergeCell ref="B183:C183"/>
    <mergeCell ref="E183:F183"/>
    <mergeCell ref="G183:H183"/>
    <mergeCell ref="K183:L183"/>
    <mergeCell ref="G180:H180"/>
    <mergeCell ref="K180:L180"/>
    <mergeCell ref="B181:C181"/>
    <mergeCell ref="E181:F181"/>
    <mergeCell ref="G181:H181"/>
    <mergeCell ref="K181:L181"/>
    <mergeCell ref="G178:H178"/>
    <mergeCell ref="K178:L178"/>
    <mergeCell ref="B179:C179"/>
    <mergeCell ref="E179:F179"/>
    <mergeCell ref="G179:H179"/>
    <mergeCell ref="K179:L179"/>
    <mergeCell ref="B182:C182"/>
    <mergeCell ref="E182:F182"/>
    <mergeCell ref="B180:C180"/>
    <mergeCell ref="E180:F180"/>
    <mergeCell ref="B178:C178"/>
    <mergeCell ref="E178:F178"/>
    <mergeCell ref="G176:H176"/>
    <mergeCell ref="K176:L176"/>
    <mergeCell ref="B177:C177"/>
    <mergeCell ref="E177:F177"/>
    <mergeCell ref="G177:H177"/>
    <mergeCell ref="K177:L177"/>
    <mergeCell ref="G174:H174"/>
    <mergeCell ref="K174:L174"/>
    <mergeCell ref="B175:C175"/>
    <mergeCell ref="E175:F175"/>
    <mergeCell ref="G175:H175"/>
    <mergeCell ref="K175:L175"/>
    <mergeCell ref="G172:H172"/>
    <mergeCell ref="K172:L172"/>
    <mergeCell ref="B173:C173"/>
    <mergeCell ref="E173:F173"/>
    <mergeCell ref="G173:H173"/>
    <mergeCell ref="K173:L173"/>
    <mergeCell ref="B176:C176"/>
    <mergeCell ref="E176:F176"/>
    <mergeCell ref="B174:C174"/>
    <mergeCell ref="E174:F174"/>
    <mergeCell ref="B172:C172"/>
    <mergeCell ref="E172:F172"/>
    <mergeCell ref="G170:H170"/>
    <mergeCell ref="K170:L170"/>
    <mergeCell ref="B171:C171"/>
    <mergeCell ref="E171:F171"/>
    <mergeCell ref="G171:H171"/>
    <mergeCell ref="K171:L171"/>
    <mergeCell ref="G168:H168"/>
    <mergeCell ref="K168:L168"/>
    <mergeCell ref="B169:C169"/>
    <mergeCell ref="E169:F169"/>
    <mergeCell ref="G169:H169"/>
    <mergeCell ref="K169:L169"/>
    <mergeCell ref="G166:H166"/>
    <mergeCell ref="K166:L166"/>
    <mergeCell ref="B167:C167"/>
    <mergeCell ref="E167:F167"/>
    <mergeCell ref="G167:H167"/>
    <mergeCell ref="K167:L167"/>
    <mergeCell ref="B170:C170"/>
    <mergeCell ref="E170:F170"/>
    <mergeCell ref="B168:C168"/>
    <mergeCell ref="E168:F168"/>
    <mergeCell ref="B166:C166"/>
    <mergeCell ref="E166:F166"/>
    <mergeCell ref="G164:H164"/>
    <mergeCell ref="K164:L164"/>
    <mergeCell ref="B165:C165"/>
    <mergeCell ref="E165:F165"/>
    <mergeCell ref="G165:H165"/>
    <mergeCell ref="K165:L165"/>
    <mergeCell ref="G162:H162"/>
    <mergeCell ref="K162:L162"/>
    <mergeCell ref="B163:C163"/>
    <mergeCell ref="E163:F163"/>
    <mergeCell ref="G163:H163"/>
    <mergeCell ref="K163:L163"/>
    <mergeCell ref="G160:H160"/>
    <mergeCell ref="K160:L160"/>
    <mergeCell ref="B161:C161"/>
    <mergeCell ref="E161:F161"/>
    <mergeCell ref="G161:H161"/>
    <mergeCell ref="K161:L161"/>
    <mergeCell ref="B164:C164"/>
    <mergeCell ref="E164:F164"/>
    <mergeCell ref="B162:C162"/>
    <mergeCell ref="E162:F162"/>
    <mergeCell ref="B160:C160"/>
    <mergeCell ref="E160:F160"/>
    <mergeCell ref="G158:H158"/>
    <mergeCell ref="K158:L158"/>
    <mergeCell ref="B159:C159"/>
    <mergeCell ref="E159:F159"/>
    <mergeCell ref="G159:H159"/>
    <mergeCell ref="K159:L159"/>
    <mergeCell ref="G156:H156"/>
    <mergeCell ref="K156:L156"/>
    <mergeCell ref="B157:C157"/>
    <mergeCell ref="E157:F157"/>
    <mergeCell ref="G157:H157"/>
    <mergeCell ref="K157:L157"/>
    <mergeCell ref="G154:H154"/>
    <mergeCell ref="K154:L154"/>
    <mergeCell ref="B155:C155"/>
    <mergeCell ref="E155:F155"/>
    <mergeCell ref="G155:H155"/>
    <mergeCell ref="K155:L155"/>
    <mergeCell ref="B158:C158"/>
    <mergeCell ref="E158:F158"/>
    <mergeCell ref="B156:C156"/>
    <mergeCell ref="E156:F156"/>
    <mergeCell ref="B154:C154"/>
    <mergeCell ref="E154:F154"/>
    <mergeCell ref="G152:H152"/>
    <mergeCell ref="K152:L152"/>
    <mergeCell ref="B153:C153"/>
    <mergeCell ref="E153:F153"/>
    <mergeCell ref="G153:H153"/>
    <mergeCell ref="K153:L153"/>
    <mergeCell ref="G150:H150"/>
    <mergeCell ref="K150:L150"/>
    <mergeCell ref="B151:C151"/>
    <mergeCell ref="E151:F151"/>
    <mergeCell ref="G151:H151"/>
    <mergeCell ref="K151:L151"/>
    <mergeCell ref="G148:H148"/>
    <mergeCell ref="K148:L148"/>
    <mergeCell ref="B149:C149"/>
    <mergeCell ref="E149:F149"/>
    <mergeCell ref="G149:H149"/>
    <mergeCell ref="K149:L149"/>
    <mergeCell ref="B152:C152"/>
    <mergeCell ref="E152:F152"/>
    <mergeCell ref="B150:C150"/>
    <mergeCell ref="E150:F150"/>
    <mergeCell ref="B148:C148"/>
    <mergeCell ref="E148:F148"/>
    <mergeCell ref="G146:H146"/>
    <mergeCell ref="K146:L146"/>
    <mergeCell ref="B147:C147"/>
    <mergeCell ref="E147:F147"/>
    <mergeCell ref="G147:H147"/>
    <mergeCell ref="K147:L147"/>
    <mergeCell ref="G144:H144"/>
    <mergeCell ref="K144:L144"/>
    <mergeCell ref="B145:C145"/>
    <mergeCell ref="E145:F145"/>
    <mergeCell ref="G145:H145"/>
    <mergeCell ref="K145:L145"/>
    <mergeCell ref="G142:H142"/>
    <mergeCell ref="K142:L142"/>
    <mergeCell ref="B143:C143"/>
    <mergeCell ref="E143:F143"/>
    <mergeCell ref="G143:H143"/>
    <mergeCell ref="K143:L143"/>
    <mergeCell ref="B146:C146"/>
    <mergeCell ref="E146:F146"/>
    <mergeCell ref="B144:C144"/>
    <mergeCell ref="E144:F144"/>
    <mergeCell ref="B142:C142"/>
    <mergeCell ref="E142:F142"/>
    <mergeCell ref="G140:H140"/>
    <mergeCell ref="K140:L140"/>
    <mergeCell ref="B141:C141"/>
    <mergeCell ref="E141:F141"/>
    <mergeCell ref="G141:H141"/>
    <mergeCell ref="K141:L141"/>
    <mergeCell ref="G138:H138"/>
    <mergeCell ref="K138:L138"/>
    <mergeCell ref="B139:C139"/>
    <mergeCell ref="E139:F139"/>
    <mergeCell ref="G139:H139"/>
    <mergeCell ref="K139:L139"/>
    <mergeCell ref="G136:H136"/>
    <mergeCell ref="K136:L136"/>
    <mergeCell ref="B137:C137"/>
    <mergeCell ref="E137:F137"/>
    <mergeCell ref="G137:H137"/>
    <mergeCell ref="K137:L137"/>
    <mergeCell ref="B140:C140"/>
    <mergeCell ref="E140:F140"/>
    <mergeCell ref="B138:C138"/>
    <mergeCell ref="E138:F138"/>
    <mergeCell ref="B136:C136"/>
    <mergeCell ref="E136:F136"/>
    <mergeCell ref="G134:H134"/>
    <mergeCell ref="K134:L134"/>
    <mergeCell ref="B135:C135"/>
    <mergeCell ref="E135:F135"/>
    <mergeCell ref="G135:H135"/>
    <mergeCell ref="K135:L135"/>
    <mergeCell ref="G132:H132"/>
    <mergeCell ref="K132:L132"/>
    <mergeCell ref="B133:C133"/>
    <mergeCell ref="E133:F133"/>
    <mergeCell ref="G133:H133"/>
    <mergeCell ref="K133:L133"/>
    <mergeCell ref="G130:H130"/>
    <mergeCell ref="K130:L130"/>
    <mergeCell ref="B131:C131"/>
    <mergeCell ref="E131:F131"/>
    <mergeCell ref="G131:H131"/>
    <mergeCell ref="K131:L131"/>
    <mergeCell ref="B134:C134"/>
    <mergeCell ref="E134:F134"/>
    <mergeCell ref="B132:C132"/>
    <mergeCell ref="E132:F132"/>
    <mergeCell ref="B130:C130"/>
    <mergeCell ref="E130:F130"/>
    <mergeCell ref="G128:H128"/>
    <mergeCell ref="K128:L128"/>
    <mergeCell ref="B129:C129"/>
    <mergeCell ref="E129:F129"/>
    <mergeCell ref="G129:H129"/>
    <mergeCell ref="K129:L129"/>
    <mergeCell ref="G126:H126"/>
    <mergeCell ref="K126:L126"/>
    <mergeCell ref="B127:C127"/>
    <mergeCell ref="E127:F127"/>
    <mergeCell ref="G127:H127"/>
    <mergeCell ref="K127:L127"/>
    <mergeCell ref="G124:H124"/>
    <mergeCell ref="K124:L124"/>
    <mergeCell ref="B125:C125"/>
    <mergeCell ref="E125:F125"/>
    <mergeCell ref="G125:H125"/>
    <mergeCell ref="K125:L125"/>
    <mergeCell ref="B128:C128"/>
    <mergeCell ref="E128:F128"/>
    <mergeCell ref="B126:C126"/>
    <mergeCell ref="E126:F126"/>
    <mergeCell ref="B124:C124"/>
    <mergeCell ref="E124:F124"/>
    <mergeCell ref="G122:H122"/>
    <mergeCell ref="K122:L122"/>
    <mergeCell ref="B123:C123"/>
    <mergeCell ref="E123:F123"/>
    <mergeCell ref="G123:H123"/>
    <mergeCell ref="K123:L123"/>
    <mergeCell ref="G120:H120"/>
    <mergeCell ref="K120:L120"/>
    <mergeCell ref="B121:C121"/>
    <mergeCell ref="E121:F121"/>
    <mergeCell ref="G121:H121"/>
    <mergeCell ref="K121:L121"/>
    <mergeCell ref="G118:H118"/>
    <mergeCell ref="K118:L118"/>
    <mergeCell ref="B119:C119"/>
    <mergeCell ref="E119:F119"/>
    <mergeCell ref="G119:H119"/>
    <mergeCell ref="K119:L119"/>
    <mergeCell ref="B122:C122"/>
    <mergeCell ref="E122:F122"/>
    <mergeCell ref="B120:C120"/>
    <mergeCell ref="E120:F120"/>
    <mergeCell ref="B118:C118"/>
    <mergeCell ref="E118:F118"/>
    <mergeCell ref="G116:H116"/>
    <mergeCell ref="K116:L116"/>
    <mergeCell ref="B117:C117"/>
    <mergeCell ref="E117:F117"/>
    <mergeCell ref="G117:H117"/>
    <mergeCell ref="K117:L117"/>
    <mergeCell ref="G114:H114"/>
    <mergeCell ref="K114:L114"/>
    <mergeCell ref="B115:C115"/>
    <mergeCell ref="E115:F115"/>
    <mergeCell ref="G115:H115"/>
    <mergeCell ref="K115:L115"/>
    <mergeCell ref="G112:H112"/>
    <mergeCell ref="K112:L112"/>
    <mergeCell ref="B113:C113"/>
    <mergeCell ref="E113:F113"/>
    <mergeCell ref="G113:H113"/>
    <mergeCell ref="K113:L113"/>
    <mergeCell ref="B116:C116"/>
    <mergeCell ref="E116:F116"/>
    <mergeCell ref="B114:C114"/>
    <mergeCell ref="E114:F114"/>
    <mergeCell ref="B112:C112"/>
    <mergeCell ref="E112:F112"/>
    <mergeCell ref="G110:H110"/>
    <mergeCell ref="K110:L110"/>
    <mergeCell ref="B111:C111"/>
    <mergeCell ref="E111:F111"/>
    <mergeCell ref="G111:H111"/>
    <mergeCell ref="K111:L111"/>
    <mergeCell ref="G108:H108"/>
    <mergeCell ref="K108:L108"/>
    <mergeCell ref="B109:C109"/>
    <mergeCell ref="E109:F109"/>
    <mergeCell ref="G109:H109"/>
    <mergeCell ref="K109:L109"/>
    <mergeCell ref="G106:H106"/>
    <mergeCell ref="K106:L106"/>
    <mergeCell ref="B107:C107"/>
    <mergeCell ref="E107:F107"/>
    <mergeCell ref="G107:H107"/>
    <mergeCell ref="K107:L107"/>
    <mergeCell ref="B110:C110"/>
    <mergeCell ref="E110:F110"/>
    <mergeCell ref="B108:C108"/>
    <mergeCell ref="E108:F108"/>
    <mergeCell ref="B106:C106"/>
    <mergeCell ref="E106:F106"/>
    <mergeCell ref="G104:H104"/>
    <mergeCell ref="K104:L104"/>
    <mergeCell ref="B105:C105"/>
    <mergeCell ref="E105:F105"/>
    <mergeCell ref="G105:H105"/>
    <mergeCell ref="K105:L105"/>
    <mergeCell ref="G102:H102"/>
    <mergeCell ref="K102:L102"/>
    <mergeCell ref="B103:C103"/>
    <mergeCell ref="E103:F103"/>
    <mergeCell ref="G103:H103"/>
    <mergeCell ref="K103:L103"/>
    <mergeCell ref="G100:H100"/>
    <mergeCell ref="K100:L100"/>
    <mergeCell ref="B101:C101"/>
    <mergeCell ref="E101:F101"/>
    <mergeCell ref="G101:H101"/>
    <mergeCell ref="K101:L101"/>
    <mergeCell ref="B104:C104"/>
    <mergeCell ref="E104:F104"/>
    <mergeCell ref="B102:C102"/>
    <mergeCell ref="E102:F102"/>
    <mergeCell ref="B100:C100"/>
    <mergeCell ref="E100:F100"/>
    <mergeCell ref="G98:H98"/>
    <mergeCell ref="K98:L98"/>
    <mergeCell ref="B99:C99"/>
    <mergeCell ref="E99:F99"/>
    <mergeCell ref="G99:H99"/>
    <mergeCell ref="K99:L99"/>
    <mergeCell ref="G96:H96"/>
    <mergeCell ref="K96:L96"/>
    <mergeCell ref="B97:C97"/>
    <mergeCell ref="E97:F97"/>
    <mergeCell ref="G97:H97"/>
    <mergeCell ref="K97:L97"/>
    <mergeCell ref="G94:H94"/>
    <mergeCell ref="K94:L94"/>
    <mergeCell ref="B95:C95"/>
    <mergeCell ref="E95:F95"/>
    <mergeCell ref="G95:H95"/>
    <mergeCell ref="K95:L95"/>
    <mergeCell ref="B98:C98"/>
    <mergeCell ref="E98:F98"/>
    <mergeCell ref="B96:C96"/>
    <mergeCell ref="E96:F96"/>
    <mergeCell ref="B94:C94"/>
    <mergeCell ref="E94:F94"/>
    <mergeCell ref="G92:H92"/>
    <mergeCell ref="K92:L92"/>
    <mergeCell ref="B93:C93"/>
    <mergeCell ref="E93:F93"/>
    <mergeCell ref="G93:H93"/>
    <mergeCell ref="K93:L93"/>
    <mergeCell ref="G90:H90"/>
    <mergeCell ref="K90:L90"/>
    <mergeCell ref="B91:C91"/>
    <mergeCell ref="E91:F91"/>
    <mergeCell ref="G91:H91"/>
    <mergeCell ref="K91:L91"/>
    <mergeCell ref="G88:H88"/>
    <mergeCell ref="K88:L88"/>
    <mergeCell ref="B89:C89"/>
    <mergeCell ref="E89:F89"/>
    <mergeCell ref="G89:H89"/>
    <mergeCell ref="K89:L89"/>
    <mergeCell ref="B92:C92"/>
    <mergeCell ref="E92:F92"/>
    <mergeCell ref="B90:C90"/>
    <mergeCell ref="E90:F90"/>
    <mergeCell ref="B88:C88"/>
    <mergeCell ref="E88:F88"/>
    <mergeCell ref="G86:H86"/>
    <mergeCell ref="K86:L86"/>
    <mergeCell ref="B87:C87"/>
    <mergeCell ref="E87:F87"/>
    <mergeCell ref="G87:H87"/>
    <mergeCell ref="K87:L87"/>
    <mergeCell ref="G84:H84"/>
    <mergeCell ref="K84:L84"/>
    <mergeCell ref="B85:C85"/>
    <mergeCell ref="E85:F85"/>
    <mergeCell ref="G85:H85"/>
    <mergeCell ref="K85:L85"/>
    <mergeCell ref="G82:H82"/>
    <mergeCell ref="K82:L82"/>
    <mergeCell ref="B83:C83"/>
    <mergeCell ref="E83:F83"/>
    <mergeCell ref="G83:H83"/>
    <mergeCell ref="K83:L83"/>
    <mergeCell ref="B86:C86"/>
    <mergeCell ref="E86:F86"/>
    <mergeCell ref="B84:C84"/>
    <mergeCell ref="E84:F84"/>
    <mergeCell ref="B82:C82"/>
    <mergeCell ref="E82:F82"/>
    <mergeCell ref="G80:H80"/>
    <mergeCell ref="K80:L80"/>
    <mergeCell ref="B81:C81"/>
    <mergeCell ref="E81:F81"/>
    <mergeCell ref="G81:H81"/>
    <mergeCell ref="K81:L81"/>
    <mergeCell ref="G78:H78"/>
    <mergeCell ref="K78:L78"/>
    <mergeCell ref="B79:C79"/>
    <mergeCell ref="E79:F79"/>
    <mergeCell ref="G79:H79"/>
    <mergeCell ref="K79:L79"/>
    <mergeCell ref="G76:H76"/>
    <mergeCell ref="K76:L76"/>
    <mergeCell ref="B77:C77"/>
    <mergeCell ref="E77:F77"/>
    <mergeCell ref="G77:H77"/>
    <mergeCell ref="K77:L77"/>
    <mergeCell ref="B80:C80"/>
    <mergeCell ref="E80:F80"/>
    <mergeCell ref="B78:C78"/>
    <mergeCell ref="E78:F78"/>
    <mergeCell ref="B76:C76"/>
    <mergeCell ref="E76:F76"/>
    <mergeCell ref="G74:H74"/>
    <mergeCell ref="K74:L74"/>
    <mergeCell ref="B75:C75"/>
    <mergeCell ref="E75:F75"/>
    <mergeCell ref="G75:H75"/>
    <mergeCell ref="K75:L75"/>
    <mergeCell ref="G72:H72"/>
    <mergeCell ref="K72:L72"/>
    <mergeCell ref="B73:C73"/>
    <mergeCell ref="E73:F73"/>
    <mergeCell ref="G73:H73"/>
    <mergeCell ref="K73:L73"/>
    <mergeCell ref="G70:H70"/>
    <mergeCell ref="K70:L70"/>
    <mergeCell ref="B71:C71"/>
    <mergeCell ref="E71:F71"/>
    <mergeCell ref="G71:H71"/>
    <mergeCell ref="K71:L71"/>
    <mergeCell ref="B74:C74"/>
    <mergeCell ref="E74:F74"/>
    <mergeCell ref="B72:C72"/>
    <mergeCell ref="E72:F72"/>
    <mergeCell ref="B70:C70"/>
    <mergeCell ref="E70:F70"/>
    <mergeCell ref="G68:H68"/>
    <mergeCell ref="K68:L68"/>
    <mergeCell ref="B69:C69"/>
    <mergeCell ref="E69:F69"/>
    <mergeCell ref="G69:H69"/>
    <mergeCell ref="K69:L69"/>
    <mergeCell ref="G66:H66"/>
    <mergeCell ref="K66:L66"/>
    <mergeCell ref="B67:C67"/>
    <mergeCell ref="E67:F67"/>
    <mergeCell ref="G67:H67"/>
    <mergeCell ref="K67:L67"/>
    <mergeCell ref="G64:H64"/>
    <mergeCell ref="K64:L64"/>
    <mergeCell ref="B65:C65"/>
    <mergeCell ref="E65:F65"/>
    <mergeCell ref="G65:H65"/>
    <mergeCell ref="K65:L65"/>
    <mergeCell ref="B68:C68"/>
    <mergeCell ref="E68:F68"/>
    <mergeCell ref="B66:C66"/>
    <mergeCell ref="E66:F66"/>
    <mergeCell ref="B64:C64"/>
    <mergeCell ref="E64:F64"/>
    <mergeCell ref="G62:H62"/>
    <mergeCell ref="K62:L62"/>
    <mergeCell ref="B63:C63"/>
    <mergeCell ref="E63:F63"/>
    <mergeCell ref="G63:H63"/>
    <mergeCell ref="K63:L63"/>
    <mergeCell ref="G60:H60"/>
    <mergeCell ref="K60:L60"/>
    <mergeCell ref="B61:C61"/>
    <mergeCell ref="E61:F61"/>
    <mergeCell ref="G61:H61"/>
    <mergeCell ref="K61:L61"/>
    <mergeCell ref="G58:H58"/>
    <mergeCell ref="K58:L58"/>
    <mergeCell ref="B59:C59"/>
    <mergeCell ref="E59:F59"/>
    <mergeCell ref="G59:H59"/>
    <mergeCell ref="K59:L59"/>
    <mergeCell ref="B62:C62"/>
    <mergeCell ref="E62:F62"/>
    <mergeCell ref="B60:C60"/>
    <mergeCell ref="E60:F60"/>
    <mergeCell ref="B58:C58"/>
    <mergeCell ref="E58:F58"/>
    <mergeCell ref="G56:H56"/>
    <mergeCell ref="K56:L56"/>
    <mergeCell ref="B57:C57"/>
    <mergeCell ref="E57:F57"/>
    <mergeCell ref="G57:H57"/>
    <mergeCell ref="K57:L57"/>
    <mergeCell ref="G54:H54"/>
    <mergeCell ref="K54:L54"/>
    <mergeCell ref="B55:C55"/>
    <mergeCell ref="E55:F55"/>
    <mergeCell ref="G55:H55"/>
    <mergeCell ref="K55:L55"/>
    <mergeCell ref="G52:H52"/>
    <mergeCell ref="K52:L52"/>
    <mergeCell ref="B53:C53"/>
    <mergeCell ref="E53:F53"/>
    <mergeCell ref="G53:H53"/>
    <mergeCell ref="K53:L53"/>
    <mergeCell ref="B56:C56"/>
    <mergeCell ref="E56:F56"/>
    <mergeCell ref="B54:C54"/>
    <mergeCell ref="E54:F54"/>
    <mergeCell ref="B52:C52"/>
    <mergeCell ref="E52:F52"/>
    <mergeCell ref="G50:H50"/>
    <mergeCell ref="K50:L50"/>
    <mergeCell ref="B51:C51"/>
    <mergeCell ref="E51:F51"/>
    <mergeCell ref="G51:H51"/>
    <mergeCell ref="K51:L51"/>
    <mergeCell ref="G48:H48"/>
    <mergeCell ref="K48:L48"/>
    <mergeCell ref="B49:C49"/>
    <mergeCell ref="E49:F49"/>
    <mergeCell ref="G49:H49"/>
    <mergeCell ref="K49:L49"/>
    <mergeCell ref="G46:H46"/>
    <mergeCell ref="K46:L46"/>
    <mergeCell ref="B47:C47"/>
    <mergeCell ref="E47:F47"/>
    <mergeCell ref="G47:H47"/>
    <mergeCell ref="K47:L47"/>
    <mergeCell ref="B50:C50"/>
    <mergeCell ref="E50:F50"/>
    <mergeCell ref="B48:C48"/>
    <mergeCell ref="E48:F48"/>
    <mergeCell ref="B46:C46"/>
    <mergeCell ref="E46:F46"/>
    <mergeCell ref="G44:H44"/>
    <mergeCell ref="K44:L44"/>
    <mergeCell ref="B45:C45"/>
    <mergeCell ref="E45:F45"/>
    <mergeCell ref="G45:H45"/>
    <mergeCell ref="K45:L45"/>
    <mergeCell ref="G42:H42"/>
    <mergeCell ref="K42:L42"/>
    <mergeCell ref="B43:C43"/>
    <mergeCell ref="E43:F43"/>
    <mergeCell ref="G43:H43"/>
    <mergeCell ref="K43:L43"/>
    <mergeCell ref="G40:H40"/>
    <mergeCell ref="K40:L40"/>
    <mergeCell ref="B41:C41"/>
    <mergeCell ref="E41:F41"/>
    <mergeCell ref="G41:H41"/>
    <mergeCell ref="K41:L41"/>
    <mergeCell ref="B44:C44"/>
    <mergeCell ref="E44:F44"/>
    <mergeCell ref="B42:C42"/>
    <mergeCell ref="E42:F42"/>
    <mergeCell ref="B40:C40"/>
    <mergeCell ref="E40:F40"/>
    <mergeCell ref="G38:H38"/>
    <mergeCell ref="K38:L38"/>
    <mergeCell ref="B39:C39"/>
    <mergeCell ref="E39:F39"/>
    <mergeCell ref="G39:H39"/>
    <mergeCell ref="K39:L39"/>
    <mergeCell ref="G36:H36"/>
    <mergeCell ref="K36:L36"/>
    <mergeCell ref="B37:C37"/>
    <mergeCell ref="E37:F37"/>
    <mergeCell ref="G37:H37"/>
    <mergeCell ref="K37:L37"/>
    <mergeCell ref="G34:H34"/>
    <mergeCell ref="K34:L34"/>
    <mergeCell ref="B35:C35"/>
    <mergeCell ref="E35:F35"/>
    <mergeCell ref="G35:H35"/>
    <mergeCell ref="K35:L35"/>
    <mergeCell ref="B38:C38"/>
    <mergeCell ref="E38:F38"/>
    <mergeCell ref="B36:C36"/>
    <mergeCell ref="E36:F36"/>
    <mergeCell ref="B34:C34"/>
    <mergeCell ref="E34:F34"/>
    <mergeCell ref="G32:H32"/>
    <mergeCell ref="K32:L32"/>
    <mergeCell ref="B33:C33"/>
    <mergeCell ref="E33:F33"/>
    <mergeCell ref="G33:H33"/>
    <mergeCell ref="K33:L33"/>
    <mergeCell ref="G30:H30"/>
    <mergeCell ref="K30:L30"/>
    <mergeCell ref="B31:C31"/>
    <mergeCell ref="E31:F31"/>
    <mergeCell ref="G31:H31"/>
    <mergeCell ref="K31:L31"/>
    <mergeCell ref="G28:H28"/>
    <mergeCell ref="K28:L28"/>
    <mergeCell ref="B29:C29"/>
    <mergeCell ref="E29:F29"/>
    <mergeCell ref="G29:H29"/>
    <mergeCell ref="K29:L29"/>
    <mergeCell ref="B32:C32"/>
    <mergeCell ref="E32:F32"/>
    <mergeCell ref="B30:C30"/>
    <mergeCell ref="E30:F30"/>
    <mergeCell ref="B28:C28"/>
    <mergeCell ref="E28:F28"/>
    <mergeCell ref="G26:H26"/>
    <mergeCell ref="K26:L26"/>
    <mergeCell ref="B27:C27"/>
    <mergeCell ref="E27:F27"/>
    <mergeCell ref="G27:H27"/>
    <mergeCell ref="K27:L27"/>
    <mergeCell ref="G24:H24"/>
    <mergeCell ref="K24:L24"/>
    <mergeCell ref="B25:C25"/>
    <mergeCell ref="E25:F25"/>
    <mergeCell ref="G25:H25"/>
    <mergeCell ref="K25:L25"/>
    <mergeCell ref="G22:H22"/>
    <mergeCell ref="K22:L22"/>
    <mergeCell ref="B23:C23"/>
    <mergeCell ref="E23:F23"/>
    <mergeCell ref="G23:H23"/>
    <mergeCell ref="K23:L23"/>
    <mergeCell ref="B26:C26"/>
    <mergeCell ref="E26:F26"/>
    <mergeCell ref="B24:C24"/>
    <mergeCell ref="E24:F24"/>
    <mergeCell ref="B22:C22"/>
    <mergeCell ref="E22:F22"/>
    <mergeCell ref="G20:H20"/>
    <mergeCell ref="K20:L20"/>
    <mergeCell ref="B21:C21"/>
    <mergeCell ref="E21:F21"/>
    <mergeCell ref="G21:H21"/>
    <mergeCell ref="K21:L21"/>
    <mergeCell ref="G18:H18"/>
    <mergeCell ref="K18:L18"/>
    <mergeCell ref="B19:C19"/>
    <mergeCell ref="E19:F19"/>
    <mergeCell ref="G19:H19"/>
    <mergeCell ref="K19:L19"/>
    <mergeCell ref="G16:H16"/>
    <mergeCell ref="K16:L16"/>
    <mergeCell ref="B17:C17"/>
    <mergeCell ref="E17:F17"/>
    <mergeCell ref="G17:H17"/>
    <mergeCell ref="K17:L17"/>
    <mergeCell ref="B20:C20"/>
    <mergeCell ref="E20:F20"/>
    <mergeCell ref="B18:C18"/>
    <mergeCell ref="E18:F18"/>
    <mergeCell ref="B16:C16"/>
    <mergeCell ref="E16:F16"/>
    <mergeCell ref="G14:H14"/>
    <mergeCell ref="K14:L14"/>
    <mergeCell ref="B15:C15"/>
    <mergeCell ref="E15:F15"/>
    <mergeCell ref="G15:H15"/>
    <mergeCell ref="K15:L15"/>
    <mergeCell ref="G12:H12"/>
    <mergeCell ref="K12:L12"/>
    <mergeCell ref="B13:C13"/>
    <mergeCell ref="E13:F13"/>
    <mergeCell ref="G13:H13"/>
    <mergeCell ref="K13:L13"/>
    <mergeCell ref="B10:C10"/>
    <mergeCell ref="E10:F10"/>
    <mergeCell ref="G10:H10"/>
    <mergeCell ref="K10:L10"/>
    <mergeCell ref="B11:C11"/>
    <mergeCell ref="E11:F11"/>
    <mergeCell ref="G11:H11"/>
    <mergeCell ref="K11:L11"/>
    <mergeCell ref="B14:C14"/>
    <mergeCell ref="E14:F14"/>
    <mergeCell ref="B12:C12"/>
    <mergeCell ref="E12:F12"/>
    <mergeCell ref="I7:J7"/>
    <mergeCell ref="B8:L8"/>
    <mergeCell ref="B9:C9"/>
    <mergeCell ref="E9:F9"/>
    <mergeCell ref="G9:H9"/>
    <mergeCell ref="K9:L9"/>
    <mergeCell ref="B1:L1"/>
    <mergeCell ref="C2:F2"/>
    <mergeCell ref="C3:E3"/>
    <mergeCell ref="F3:G3"/>
    <mergeCell ref="I3:J3"/>
    <mergeCell ref="C4:E4"/>
    <mergeCell ref="F4:G4"/>
    <mergeCell ref="I4:J4"/>
    <mergeCell ref="C5:E5"/>
    <mergeCell ref="C6:E6"/>
    <mergeCell ref="F5:G5"/>
    <mergeCell ref="I5:J5"/>
    <mergeCell ref="C7:E7"/>
    <mergeCell ref="F7:G7"/>
    <mergeCell ref="F6:G6"/>
    <mergeCell ref="I6:J6"/>
  </mergeCells>
  <conditionalFormatting sqref="C3:E6">
    <cfRule type="expression" dxfId="2" priority="1" stopIfTrue="1">
      <formula>F3=""</formula>
    </cfRule>
  </conditionalFormatting>
  <conditionalFormatting sqref="B10:K489">
    <cfRule type="expression" dxfId="1" priority="2" stopIfTrue="1">
      <formula>$B10&lt;&gt;""</formula>
    </cfRule>
  </conditionalFormatting>
  <conditionalFormatting sqref="C7:E7">
    <cfRule type="expression" dxfId="0" priority="3" stopIfTrue="1">
      <formula>F6=""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Proforma</vt:lpstr>
      <vt:lpstr>Mortgage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McNees</dc:creator>
  <cp:lastModifiedBy>Mark McNees</cp:lastModifiedBy>
  <dcterms:created xsi:type="dcterms:W3CDTF">2016-09-20T19:41:00Z</dcterms:created>
  <dcterms:modified xsi:type="dcterms:W3CDTF">2017-10-26T15:03:32Z</dcterms:modified>
</cp:coreProperties>
</file>